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adung" sheetId="1" state="visible" r:id="rId3"/>
    <sheet name="Berechnung" sheetId="2" state="visible" r:id="rId4"/>
    <sheet name="Beschreibung" sheetId="3" state="visible" r:id="rId5"/>
  </sheets>
  <externalReferences>
    <externalReference r:id="rId6"/>
  </externalReferences>
  <definedNames>
    <definedName function="false" hidden="false" localSheetId="1" name="_xlnm.Print_Area" vbProcedure="false">Berechnung!$B$1:$N$205</definedName>
    <definedName function="false" hidden="false" name="Ausrüstung" vbProcedure="false">OFFSET(Ladung!$A$1,,,COUNTA(Ladung!$A:$A)+1,1)</definedName>
    <definedName function="false" hidden="false" name="Inventar" vbProcedure="false">OFFSET([1]Inventar!$A$1,,,COUNTA([1]Inventar!$A$1:$A$65536)+1,1)</definedName>
    <definedName function="false" hidden="false" localSheetId="1" name="scen_change" vbProcedure="false">berechnung!#ref!</definedName>
    <definedName function="false" hidden="false" localSheetId="1" name="scen_name1" vbProcedure="false">"Farbe"</definedName>
    <definedName function="false" hidden="false" localSheetId="1" name="scen_num" vbProcedure="false">1</definedName>
    <definedName function="false" hidden="false" localSheetId="1" name="scen_user1" vbProcedure="false">"Frederking Handel"</definedName>
    <definedName function="false" hidden="false" localSheetId="1" name="scen_value1" vbProcedure="false">{"100"}</definedName>
    <definedName function="false" hidden="false" localSheetId="1" name="_scenchg1" vbProcedure="false">berechnung!#ref!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Peter Seibold</author>
  </authors>
  <commentList>
    <comment ref="J164" authorId="0">
      <text>
        <r>
          <rPr>
            <sz val="10"/>
            <rFont val="Arial"/>
            <family val="2"/>
          </rPr>
          <t xml:space="preserve">Tipp:
Je gleichmäßger hier hinten die Seitengewichte sind umso ruhiger hängt der Wagen am Haken!!!
</t>
        </r>
      </text>
    </comment>
  </commentList>
</comments>
</file>

<file path=xl/sharedStrings.xml><?xml version="1.0" encoding="utf-8"?>
<sst xmlns="http://schemas.openxmlformats.org/spreadsheetml/2006/main" count="216" uniqueCount="111">
  <si>
    <t xml:space="preserve">Inhalt</t>
  </si>
  <si>
    <t xml:space="preserve">Gewicht Kg</t>
  </si>
  <si>
    <t xml:space="preserve">Abwasserschlauch, DVBT Empfänger</t>
  </si>
  <si>
    <t xml:space="preserve">Alugasflasche</t>
  </si>
  <si>
    <t xml:space="preserve">Badelatschen</t>
  </si>
  <si>
    <t xml:space="preserve">Badezimmer div.</t>
  </si>
  <si>
    <r>
      <rPr>
        <sz val="11"/>
        <rFont val="Arial"/>
        <family val="2"/>
        <charset val="1"/>
      </rPr>
      <t xml:space="preserve">Batterie für Mover </t>
    </r>
    <r>
      <rPr>
        <u val="single"/>
        <sz val="11"/>
        <rFont val="Arial"/>
        <family val="2"/>
        <charset val="1"/>
      </rPr>
      <t xml:space="preserve"> Varta G 80</t>
    </r>
  </si>
  <si>
    <t xml:space="preserve">Batterieladegerät WAECO IU 812</t>
  </si>
  <si>
    <t xml:space="preserve">Besteck und alles für Besteckkasten</t>
  </si>
  <si>
    <t xml:space="preserve">Bettzeug</t>
  </si>
  <si>
    <t xml:space="preserve">Bettzeug, Handtücher, Sofakissen</t>
  </si>
  <si>
    <t xml:space="preserve">Blutlatschen</t>
  </si>
  <si>
    <t xml:space="preserve">Campingstüle inkl. Polster 2x</t>
  </si>
  <si>
    <t xml:space="preserve">Campingtisch</t>
  </si>
  <si>
    <t xml:space="preserve">Deko, Platzdecken</t>
  </si>
  <si>
    <t xml:space="preserve">Diverses, Stützen, Klomittel</t>
  </si>
  <si>
    <t xml:space="preserve">Eimer und Giesskanne</t>
  </si>
  <si>
    <t xml:space="preserve">Ersatzteilkiste f. Vorzelt</t>
  </si>
  <si>
    <t xml:space="preserve">Fahräder</t>
  </si>
  <si>
    <t xml:space="preserve">Fahradhülle und Schloß</t>
  </si>
  <si>
    <t xml:space="preserve">Feuerlöscher</t>
  </si>
  <si>
    <t xml:space="preserve">Grill Gas</t>
  </si>
  <si>
    <t xml:space="preserve">Heizlüfter</t>
  </si>
  <si>
    <t xml:space="preserve">Hocker und Besen</t>
  </si>
  <si>
    <t xml:space="preserve">Kaffeemaschine und Div.</t>
  </si>
  <si>
    <t xml:space="preserve">Kleiderschrank</t>
  </si>
  <si>
    <t xml:space="preserve">Kleinkram, Müllbeutel, Kabel, Adapter</t>
  </si>
  <si>
    <t xml:space="preserve">Küche Diverses</t>
  </si>
  <si>
    <t xml:space="preserve">Mover</t>
  </si>
  <si>
    <t xml:space="preserve">Plastigschüsseln Geschirr</t>
  </si>
  <si>
    <t xml:space="preserve">Reservereifen lt. Werksangabe</t>
  </si>
  <si>
    <t xml:space="preserve">Sanitär und Kücher Reinigung</t>
  </si>
  <si>
    <t xml:space="preserve">Sat-Schüssel</t>
  </si>
  <si>
    <t xml:space="preserve">Schuhe alle</t>
  </si>
  <si>
    <t xml:space="preserve">Schürzen</t>
  </si>
  <si>
    <t xml:space="preserve">Staubsauger, Schirme, Antenne, Campingführer
Fernbedienungen, Fernseher, usw.</t>
  </si>
  <si>
    <t xml:space="preserve">Stuhltisch, Fahradhalter</t>
  </si>
  <si>
    <t xml:space="preserve">Taschenlampe, Karten</t>
  </si>
  <si>
    <t xml:space="preserve">Tassen und Gläser</t>
  </si>
  <si>
    <t xml:space="preserve">Tischplatte f. Hocker</t>
  </si>
  <si>
    <t xml:space="preserve">Töpfe und Plastegeschirr</t>
  </si>
  <si>
    <t xml:space="preserve">TV-Gerät</t>
  </si>
  <si>
    <t xml:space="preserve">Verlängerungskabel kurz </t>
  </si>
  <si>
    <t xml:space="preserve">Vorzelt: Seiten- &amp; Frontwand</t>
  </si>
  <si>
    <t xml:space="preserve">Vorzeltbesen </t>
  </si>
  <si>
    <t xml:space="preserve">Vorzeltstangen</t>
  </si>
  <si>
    <t xml:space="preserve">Vorzeltteppich</t>
  </si>
  <si>
    <t xml:space="preserve">Wagenheber</t>
  </si>
  <si>
    <t xml:space="preserve">Wasserkocher, Espressokanne, Rucksäcke,Schneidbrett,Uhr, Hängekorb, Plastikschüssel groß</t>
  </si>
  <si>
    <t xml:space="preserve">Wassertank 50l</t>
  </si>
  <si>
    <t xml:space="preserve">Werkzeugkiste</t>
  </si>
  <si>
    <t xml:space="preserve">Zubehörkisten</t>
  </si>
  <si>
    <t xml:space="preserve">Wohnwagen - Laderechner</t>
  </si>
  <si>
    <t xml:space="preserve">Daten ihres Wohnwagens</t>
  </si>
  <si>
    <t xml:space="preserve">Hier die eigenen Daten eintragen</t>
  </si>
  <si>
    <t xml:space="preserve">Stützlast PKW</t>
  </si>
  <si>
    <t xml:space="preserve">Masse im Fahrbereiten Zustand</t>
  </si>
  <si>
    <t xml:space="preserve">zul. Gesamtmasse</t>
  </si>
  <si>
    <t xml:space="preserve">Aufbaulänge</t>
  </si>
  <si>
    <t xml:space="preserve">Gesamtlänge</t>
  </si>
  <si>
    <t xml:space="preserve">Gaskasten</t>
  </si>
  <si>
    <t xml:space="preserve">Minus</t>
  </si>
  <si>
    <t xml:space="preserve">Mindestnutzlast*</t>
  </si>
  <si>
    <t xml:space="preserve">*In die Mindestnutzlast werden Gegenstände eingerechnet, die die Benutzer im Caravan mitführen können und die nicht in der Masse im fahrbereiten Zustand oder im Sonderzubehör enthalten sind (z. B. Kleidung, Toiletten- und Küchenausstattung, Lebensmittel, Campingausrüstung, Spielzeug, Haustiere).</t>
  </si>
  <si>
    <t xml:space="preserve">Gewicht der Basis:</t>
  </si>
  <si>
    <t xml:space="preserve">Plus</t>
  </si>
  <si>
    <t xml:space="preserve">Sonderausstattung lt. Werksangabe</t>
  </si>
  <si>
    <t xml:space="preserve">Stützplatten Kunststoff</t>
  </si>
  <si>
    <t xml:space="preserve">bereinigtes Leergewicht</t>
  </si>
  <si>
    <t xml:space="preserve">     </t>
  </si>
  <si>
    <t xml:space="preserve">Auswertung Wohnwagen</t>
  </si>
  <si>
    <t xml:space="preserve">neue Zuladung</t>
  </si>
  <si>
    <t xml:space="preserve">aktuelle Beladung</t>
  </si>
  <si>
    <t xml:space="preserve">freie Zuladung</t>
  </si>
  <si>
    <t xml:space="preserve">links</t>
  </si>
  <si>
    <t xml:space="preserve">Stützlast</t>
  </si>
  <si>
    <t xml:space="preserve">rechts</t>
  </si>
  <si>
    <t xml:space="preserve">Rechts</t>
  </si>
  <si>
    <t xml:space="preserve">wo</t>
  </si>
  <si>
    <t xml:space="preserve">Ladung</t>
  </si>
  <si>
    <t xml:space="preserve">kg.</t>
  </si>
  <si>
    <t xml:space="preserve">Pos.</t>
  </si>
  <si>
    <t xml:space="preserve">Links</t>
  </si>
  <si>
    <t xml:space="preserve">Mitte</t>
  </si>
  <si>
    <t xml:space="preserve">Bemerkungen</t>
  </si>
  <si>
    <t xml:space="preserve">G a s k a s t e n</t>
  </si>
  <si>
    <t xml:space="preserve">Stauraum vor der Achse</t>
  </si>
  <si>
    <t xml:space="preserve">Stauraum im Mittelteil    (auf der Achse)</t>
  </si>
  <si>
    <t xml:space="preserve">Stauraum hinter der Achse</t>
  </si>
  <si>
    <t xml:space="preserve">Batterie für Mover  Varta G 80</t>
  </si>
  <si>
    <t xml:space="preserve">Zugfahrzeug</t>
  </si>
  <si>
    <t xml:space="preserve">Zugw.</t>
  </si>
  <si>
    <t xml:space="preserve">Auswertung</t>
  </si>
  <si>
    <t xml:space="preserve">Gesamtgewicht Zugwagen: </t>
  </si>
  <si>
    <t xml:space="preserve">Marke, Typ</t>
  </si>
  <si>
    <t xml:space="preserve">Gesamtzuggewicht:</t>
  </si>
  <si>
    <t xml:space="preserve">Leergewicht Zugwagen:</t>
  </si>
  <si>
    <t xml:space="preserve">Anhängelast bei 12% Steigung:</t>
  </si>
  <si>
    <t xml:space="preserve">Beladung im Zugwagen:</t>
  </si>
  <si>
    <t xml:space="preserve">somit Zuladung Zugwagen:</t>
  </si>
  <si>
    <t xml:space="preserve">Leergewicht Wohnwagen:</t>
  </si>
  <si>
    <t xml:space="preserve">aktuelle Zuladung Zugwagen:</t>
  </si>
  <si>
    <t xml:space="preserve">aktuelle Ladung Wohnwagen: </t>
  </si>
  <si>
    <r>
      <rPr>
        <b val="true"/>
        <sz val="10"/>
        <rFont val="Arial"/>
        <family val="2"/>
        <charset val="1"/>
      </rPr>
      <t xml:space="preserve">Gewicht der Fahrgäste </t>
    </r>
    <r>
      <rPr>
        <b val="true"/>
        <sz val="10"/>
        <color rgb="FFFF0000"/>
        <rFont val="Arial"/>
        <family val="2"/>
        <charset val="1"/>
      </rPr>
      <t xml:space="preserve">ohne Fahrer</t>
    </r>
    <r>
      <rPr>
        <b val="true"/>
        <sz val="10"/>
        <rFont val="Arial"/>
        <family val="2"/>
        <charset val="1"/>
      </rPr>
      <t xml:space="preserve"> :</t>
    </r>
  </si>
  <si>
    <t xml:space="preserve">neues Gesamtgewicht Wohnwagen:</t>
  </si>
  <si>
    <t xml:space="preserve">Gewicht Kraftstoff:</t>
  </si>
  <si>
    <t xml:space="preserve">freie Kapazität des Gesamtzuges:</t>
  </si>
  <si>
    <t xml:space="preserve">Im Reiter "Ladung" könnt Ihr Eure Daten eingeben. Bitte nichts am Ende einfügen sondern dazwischen einfügen.</t>
  </si>
  <si>
    <t xml:space="preserve">Daten zum Wohnwagen (oben) und Zugfahrzeug (unten) noch anpassen und es kann losgehen.</t>
  </si>
  <si>
    <t xml:space="preserve">Ihr solltet nach dem Beladen das Gewicht auf der Deichsel unbedingt noch mal mit einer Wage kontrollieren.</t>
  </si>
  <si>
    <t xml:space="preserve">Die Ladeliste kann beliebig oft kopiert und weitergegeben werden. Keine Gewär auf Richtigkeit.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</si>
</sst>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&quot; €&quot;_-;\-* #,##0.00&quot; €&quot;_-;_-* \-??&quot; €&quot;_-;_-@_-"/>
    <numFmt numFmtId="166" formatCode="_-* #,##0.00\ _€_-;\-* #,##0.00\ _€_-;_-* \-??\ _€_-;_-@_-"/>
    <numFmt numFmtId="167" formatCode="_-* #,##0.000\ _€_-;\-* #,##0.000\ _€_-;_-* \-??\ _€_-;_-@_-"/>
    <numFmt numFmtId="168" formatCode="0.000"/>
    <numFmt numFmtId="169" formatCode="##,#00&quot; kg&quot;"/>
    <numFmt numFmtId="170" formatCode="##,##0.00&quot; kg&quot;"/>
    <numFmt numFmtId="171" formatCode="###,000&quot; cm&quot;"/>
    <numFmt numFmtId="172" formatCode="##,#00&quot; cm&quot;"/>
    <numFmt numFmtId="173" formatCode="@"/>
    <numFmt numFmtId="174" formatCode="#,##0&quot; kg&quot;"/>
    <numFmt numFmtId="175" formatCode="#,##0.00&quot; kg&quot;"/>
    <numFmt numFmtId="176" formatCode="0.00"/>
  </numFmts>
  <fonts count="61">
    <font>
      <sz val="1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u val="single"/>
      <sz val="11"/>
      <color rgb="FFFF0000"/>
      <name val="Arial"/>
      <family val="2"/>
      <charset val="1"/>
    </font>
    <font>
      <sz val="10"/>
      <name val="Arial"/>
      <family val="2"/>
      <charset val="1"/>
    </font>
    <font>
      <u val="single"/>
      <sz val="11"/>
      <name val="Arial"/>
      <family val="2"/>
      <charset val="1"/>
    </font>
    <font>
      <b val="true"/>
      <sz val="11"/>
      <color rgb="FF0066CC"/>
      <name val="Arial"/>
      <family val="2"/>
      <charset val="1"/>
    </font>
    <font>
      <b val="true"/>
      <sz val="10"/>
      <color rgb="FF0066CC"/>
      <name val="Arial"/>
      <family val="2"/>
      <charset val="1"/>
    </font>
    <font>
      <sz val="10"/>
      <color rgb="FF0066CC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6"/>
      <name val="Book Antiqua"/>
      <family val="1"/>
      <charset val="1"/>
    </font>
    <font>
      <sz val="9"/>
      <name val="Arial"/>
      <family val="2"/>
      <charset val="1"/>
    </font>
    <font>
      <b val="true"/>
      <sz val="24"/>
      <color theme="0"/>
      <name val="Arial"/>
      <family val="2"/>
      <charset val="1"/>
    </font>
    <font>
      <b val="true"/>
      <u val="double"/>
      <sz val="24"/>
      <color theme="0"/>
      <name val="Arial"/>
      <family val="2"/>
      <charset val="1"/>
    </font>
    <font>
      <b val="true"/>
      <sz val="16"/>
      <color rgb="FFFF0000"/>
      <name val="Californian FB"/>
      <family val="1"/>
      <charset val="1"/>
    </font>
    <font>
      <b val="true"/>
      <sz val="20"/>
      <color theme="0"/>
      <name val="Arial"/>
      <family val="2"/>
      <charset val="1"/>
    </font>
    <font>
      <b val="true"/>
      <sz val="9"/>
      <color rgb="FF000000"/>
      <name val="Californian FB"/>
      <family val="1"/>
      <charset val="1"/>
    </font>
    <font>
      <b val="true"/>
      <sz val="12"/>
      <color rgb="FF8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u val="single"/>
      <sz val="18"/>
      <color theme="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8"/>
      <color theme="0"/>
      <name val="Arial"/>
      <family val="2"/>
      <charset val="1"/>
    </font>
    <font>
      <b val="true"/>
      <sz val="16"/>
      <color rgb="FFFF0000"/>
      <name val="Arial"/>
      <family val="2"/>
      <charset val="1"/>
    </font>
    <font>
      <b val="true"/>
      <sz val="16"/>
      <color theme="0"/>
      <name val="Arial"/>
      <family val="2"/>
      <charset val="1"/>
    </font>
    <font>
      <b val="true"/>
      <sz val="12"/>
      <color theme="0"/>
      <name val="Arial"/>
      <family val="2"/>
      <charset val="1"/>
    </font>
    <font>
      <b val="true"/>
      <sz val="11"/>
      <color theme="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22"/>
      <name val="Californian FB"/>
      <family val="1"/>
      <charset val="1"/>
    </font>
    <font>
      <b val="true"/>
      <sz val="22"/>
      <color theme="0"/>
      <name val="Arial"/>
      <family val="2"/>
      <charset val="1"/>
    </font>
    <font>
      <b val="true"/>
      <sz val="14"/>
      <color theme="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Book Antiqua"/>
      <family val="1"/>
      <charset val="1"/>
    </font>
    <font>
      <b val="true"/>
      <sz val="11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6"/>
      <name val="Arial"/>
      <family val="2"/>
      <charset val="1"/>
    </font>
    <font>
      <sz val="9"/>
      <color rgb="FFFF0000"/>
      <name val="Arial"/>
      <family val="2"/>
      <charset val="1"/>
    </font>
    <font>
      <b val="true"/>
      <u val="single"/>
      <sz val="16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24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u val="single"/>
      <sz val="16"/>
      <name val="Arial"/>
      <family val="2"/>
      <charset val="1"/>
    </font>
    <font>
      <sz val="16"/>
      <name val="Arial"/>
      <family val="2"/>
      <charset val="1"/>
    </font>
    <font>
      <b val="true"/>
      <sz val="18"/>
      <name val="Arial"/>
      <family val="2"/>
      <charset val="1"/>
    </font>
    <font>
      <sz val="10"/>
      <color theme="0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theme="0"/>
      <name val="Arial"/>
      <family val="2"/>
      <charset val="1"/>
    </font>
    <font>
      <sz val="9"/>
      <color rgb="FF0066CC"/>
      <name val="Arial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18"/>
      <color theme="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2"/>
    </font>
    <font>
      <sz val="11"/>
      <color rgb="FFFF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theme="0" tint="-0.15"/>
        <bgColor rgb="FFDCE6F2"/>
      </patternFill>
    </fill>
    <fill>
      <patternFill patternType="solid">
        <fgColor theme="3" tint="0.3999"/>
        <bgColor rgb="FF4F81BD"/>
      </patternFill>
    </fill>
    <fill>
      <patternFill patternType="solid">
        <fgColor rgb="FFCCFFFF"/>
        <bgColor rgb="FFCCFFCC"/>
      </patternFill>
    </fill>
    <fill>
      <patternFill patternType="solid">
        <fgColor theme="2"/>
        <bgColor rgb="FFDCE6F2"/>
      </patternFill>
    </fill>
    <fill>
      <patternFill patternType="solid">
        <fgColor rgb="FF92D050"/>
        <bgColor rgb="FF99CC00"/>
      </patternFill>
    </fill>
    <fill>
      <patternFill patternType="solid">
        <fgColor theme="3" tint="0.5999"/>
        <bgColor rgb="FF95B3D7"/>
      </patternFill>
    </fill>
    <fill>
      <patternFill patternType="solid">
        <fgColor theme="3" tint="0.7999"/>
        <bgColor rgb="FFD9D9D9"/>
      </patternFill>
    </fill>
    <fill>
      <patternFill patternType="solid">
        <fgColor theme="4" tint="0.7999"/>
        <bgColor rgb="FFEEECE1"/>
      </patternFill>
    </fill>
    <fill>
      <patternFill patternType="solid">
        <fgColor theme="4" tint="0.3999"/>
        <bgColor rgb="FF8EB4E3"/>
      </patternFill>
    </fill>
    <fill>
      <patternFill patternType="solid">
        <fgColor theme="4"/>
        <bgColor rgb="FF558ED5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 style="thin"/>
      <right/>
      <top style="medium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hair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ck">
        <color theme="1"/>
      </left>
      <right style="thin"/>
      <top/>
      <bottom style="thin">
        <color theme="1"/>
      </bottom>
      <diagonal/>
    </border>
    <border diagonalUp="false" diagonalDown="false">
      <left style="thin"/>
      <right style="thick">
        <color theme="1"/>
      </right>
      <top/>
      <bottom style="thin">
        <color theme="1"/>
      </bottom>
      <diagonal/>
    </border>
    <border diagonalUp="false" diagonalDown="false">
      <left style="thick">
        <color theme="1"/>
      </left>
      <right style="thin"/>
      <top style="thin">
        <color theme="1"/>
      </top>
      <bottom style="thick">
        <color theme="1"/>
      </bottom>
      <diagonal/>
    </border>
    <border diagonalUp="false" diagonalDown="false">
      <left style="thin"/>
      <right style="thick">
        <color theme="1"/>
      </right>
      <top style="thin">
        <color theme="1"/>
      </top>
      <bottom style="thick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6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6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23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6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1" fontId="24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4" borderId="0" xfId="0" applyFont="true" applyBorder="true" applyAlignment="true" applyProtection="true">
      <alignment horizontal="right" vertical="center" textRotation="90" wrapText="false" indent="0" shrinkToFit="false"/>
      <protection locked="false" hidden="false"/>
    </xf>
    <xf numFmtId="164" fontId="28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8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8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8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9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1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32" fillId="4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33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33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3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33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7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4" fontId="23" fillId="7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7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6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4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37" fillId="4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3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3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6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38" fillId="6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0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1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1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0" fillId="4" borderId="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2" fillId="3" borderId="16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3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8" borderId="2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6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6" fillId="10" borderId="2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6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3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8" borderId="2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6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6" fillId="10" borderId="2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6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4" fillId="2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4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5" fillId="8" borderId="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5" fillId="10" borderId="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4" fillId="2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6" fillId="2" borderId="9" xfId="0" applyFont="true" applyBorder="true" applyAlignment="true" applyProtection="true">
      <alignment horizontal="left" vertical="center" textRotation="90" wrapText="false" indent="0" shrinkToFit="false"/>
      <protection locked="true" hidden="false"/>
    </xf>
    <xf numFmtId="164" fontId="46" fillId="2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6" fillId="2" borderId="9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46" fillId="2" borderId="12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46" fillId="2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14" fillId="2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2" fillId="3" borderId="15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8" fontId="6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8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9" borderId="29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8" borderId="2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9" borderId="3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10" borderId="3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10" borderId="3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4" fillId="2" borderId="0" xfId="0" applyFont="true" applyBorder="true" applyAlignment="true" applyProtection="true">
      <alignment horizontal="right" vertical="center" textRotation="9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5" fillId="8" borderId="3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9" borderId="1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10" borderId="1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3" borderId="15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6" fillId="0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47" fillId="8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29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8" borderId="2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3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3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8" borderId="3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3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3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8" borderId="1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9" borderId="3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10" borderId="1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8" fillId="3" borderId="15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8" fontId="47" fillId="8" borderId="3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3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3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8" borderId="3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7" fillId="8" borderId="39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9" borderId="4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7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4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5" fillId="8" borderId="1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5" fillId="9" borderId="1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14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0" fillId="3" borderId="15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3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1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2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1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2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3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4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5" fillId="6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1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4" fillId="0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9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5" fillId="2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5" fillId="2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8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6" fillId="12" borderId="15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5" fillId="2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5" fillId="2" borderId="4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2" borderId="4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5" fontId="45" fillId="2" borderId="7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5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2" borderId="4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5" fontId="21" fillId="2" borderId="4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5" fontId="45" fillId="2" borderId="1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76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5" fillId="2" borderId="4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21" fillId="2" borderId="4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5" fontId="45" fillId="2" borderId="49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45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5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2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21" fillId="2" borderId="5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5" fontId="45" fillId="2" borderId="51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13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6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0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  <dxfs count="15">
    <dxf>
      <font>
        <b val="1"/>
        <i val="1"/>
        <color rgb="FFFF0000"/>
        <sz val="11"/>
        <u val="double"/>
      </font>
    </dxf>
    <dxf>
      <font>
        <b val="1"/>
        <i val="0"/>
        <color rgb="FF008000"/>
        <sz val="11"/>
        <u val="single"/>
      </font>
    </dxf>
    <dxf>
      <font>
        <b val="0"/>
        <sz val="11"/>
      </font>
      <fill>
        <patternFill>
          <bgColor rgb="FFFF0000"/>
        </patternFill>
      </fill>
    </dxf>
    <dxf>
      <font>
        <b val="0"/>
        <sz val="11"/>
      </font>
      <fill>
        <patternFill>
          <bgColor rgb="FF00FF00"/>
        </patternFill>
      </fill>
    </dxf>
    <dxf>
      <font>
        <b val="0"/>
        <sz val="11"/>
      </font>
      <fill>
        <patternFill>
          <bgColor rgb="FFFF000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0"/>
        <sz val="11"/>
      </font>
      <fill>
        <patternFill>
          <bgColor rgb="FF99CC0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0"/>
        <sz val="11"/>
      </font>
      <fill>
        <patternFill>
          <bgColor rgb="FFFF99CC"/>
        </patternFill>
      </fill>
    </dxf>
    <dxf>
      <font>
        <b val="0"/>
        <sz val="11"/>
      </font>
      <fill>
        <patternFill>
          <bgColor rgb="FFCCFFCC"/>
        </patternFill>
      </fill>
    </dxf>
    <dxf>
      <font>
        <b val="0"/>
        <sz val="11"/>
      </font>
      <fill>
        <patternFill>
          <bgColor rgb="FFFF0000"/>
        </patternFill>
      </fill>
    </dxf>
    <dxf>
      <font>
        <b val="0"/>
        <sz val="11"/>
      </font>
      <fill>
        <patternFill>
          <bgColor rgb="FFFF8080"/>
        </patternFill>
      </fill>
    </dxf>
    <dxf>
      <font>
        <b val="0"/>
        <sz val="11"/>
      </font>
      <fill>
        <patternFill>
          <bgColor rgb="FF00FF00"/>
        </patternFill>
      </fill>
    </dxf>
    <dxf>
      <font>
        <b val="0"/>
        <sz val="11"/>
      </font>
      <fill>
        <patternFill>
          <bgColor rgb="FFFF0000"/>
        </patternFill>
      </fill>
    </dxf>
    <dxf>
      <font>
        <b val="0"/>
        <sz val="11"/>
      </font>
      <fill>
        <patternFill>
          <bgColor rgb="FF00FF00"/>
        </patternFill>
      </fill>
    </dxf>
    <dxf>
      <font>
        <b val="0"/>
        <sz val="11"/>
      </font>
      <fill>
        <patternFill>
          <bgColor rgb="FFFF8080"/>
        </patternFill>
      </fill>
    </dxf>
    <dxf>
      <font>
        <b val="0"/>
        <sz val="11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558ED5"/>
      <rgbColor rgb="FF95B3D7"/>
      <rgbColor rgb="FF993366"/>
      <rgbColor rgb="FFEEECE1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2D05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1593720</xdr:colOff>
      <xdr:row>4</xdr:row>
      <xdr:rowOff>9720</xdr:rowOff>
    </xdr:from>
    <xdr:to>
      <xdr:col>11</xdr:col>
      <xdr:colOff>35280</xdr:colOff>
      <xdr:row>16</xdr:row>
      <xdr:rowOff>47520</xdr:rowOff>
    </xdr:to>
    <xdr:grpSp>
      <xdr:nvGrpSpPr>
        <xdr:cNvPr id="1" name="Gruppieren 13"/>
        <xdr:cNvGrpSpPr/>
      </xdr:nvGrpSpPr>
      <xdr:grpSpPr>
        <a:xfrm>
          <a:off x="2514600" y="1162080"/>
          <a:ext cx="5571360" cy="2114280"/>
          <a:chOff x="2514600" y="1162080"/>
          <a:chExt cx="5571360" cy="2114280"/>
        </a:xfrm>
      </xdr:grpSpPr>
      <xdr:sp>
        <xdr:nvSpPr>
          <xdr:cNvPr id="2" name="Rechteck 14"/>
          <xdr:cNvSpPr/>
        </xdr:nvSpPr>
        <xdr:spPr>
          <a:xfrm>
            <a:off x="2514600" y="2871000"/>
            <a:ext cx="1215000" cy="453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grpSp>
        <xdr:nvGrpSpPr>
          <xdr:cNvPr id="3" name="Gruppieren 15"/>
          <xdr:cNvGrpSpPr/>
        </xdr:nvGrpSpPr>
        <xdr:grpSpPr>
          <a:xfrm>
            <a:off x="2792520" y="1162080"/>
            <a:ext cx="5293440" cy="2114280"/>
            <a:chOff x="2792520" y="1162080"/>
            <a:chExt cx="5293440" cy="2114280"/>
          </a:xfrm>
        </xdr:grpSpPr>
        <xdr:grpSp>
          <xdr:nvGrpSpPr>
            <xdr:cNvPr id="4" name="Gruppieren 16"/>
            <xdr:cNvGrpSpPr/>
          </xdr:nvGrpSpPr>
          <xdr:grpSpPr>
            <a:xfrm>
              <a:off x="2792520" y="1162080"/>
              <a:ext cx="5293440" cy="2114280"/>
              <a:chOff x="2792520" y="1162080"/>
              <a:chExt cx="5293440" cy="2114280"/>
            </a:xfrm>
          </xdr:grpSpPr>
          <xdr:sp>
            <xdr:nvSpPr>
              <xdr:cNvPr id="5" name="Eine Ecke des Rechtecks schneiden und abrunden 24"/>
              <xdr:cNvSpPr/>
            </xdr:nvSpPr>
            <xdr:spPr>
              <a:xfrm flipH="1">
                <a:off x="3729240" y="1162080"/>
                <a:ext cx="4356360" cy="1756080"/>
              </a:xfrm>
              <a:custGeom>
                <a:avLst/>
                <a:gdLst>
                  <a:gd name="textAreaLeft" fmla="*/ -360 w 4356360"/>
                  <a:gd name="textAreaRight" fmla="*/ 4356360 w 4356360"/>
                  <a:gd name="textAreaTop" fmla="*/ 0 h 1756080"/>
                  <a:gd name="textAreaBottom" fmla="*/ 1756440 h 1756080"/>
                  <a:gd name="GluePoint1X" fmla="*/ 292106 w 4029075"/>
                  <a:gd name="GluePoint1Y" fmla="*/ 0 h 1752600"/>
                  <a:gd name="GluePoint2X" fmla="*/ 2927344 w 4029075"/>
                  <a:gd name="GluePoint2Y" fmla="*/ 0 h 1752600"/>
                  <a:gd name="GluePoint3X" fmla="*/ 4029075 w 4029075"/>
                  <a:gd name="GluePoint3Y" fmla="*/ 1025531 h 1752600"/>
                  <a:gd name="GluePoint4X" fmla="*/ 4029075 w 4029075"/>
                  <a:gd name="GluePoint4Y" fmla="*/ 1752600 h 1752600"/>
                  <a:gd name="GluePoint5X" fmla="*/ 0 w 4029075"/>
                  <a:gd name="GluePoint5Y" fmla="*/ 1752600 h 1752600"/>
                  <a:gd name="GluePoint6X" fmla="*/ 0 w 4029075"/>
                  <a:gd name="GluePoint6Y" fmla="*/ 292106 h 1752600"/>
                  <a:gd name="GluePoint7X" fmla="*/ 292106 w 4029075"/>
                  <a:gd name="GluePoint7Y" fmla="*/ 0 h 1752600"/>
                </a:gdLst>
                <a:ahLst/>
                <a:cxnLst>
                  <a:cxn ang="0">
                    <a:pos x="GluePoint1X" y="GluePoint1Y"/>
                  </a:cxn>
                  <a:cxn ang="0">
                    <a:pos x="GluePoint2X" y="GluePoint2Y"/>
                  </a:cxn>
                  <a:cxn ang="0">
                    <a:pos x="GluePoint3X" y="GluePoint3Y"/>
                  </a:cxn>
                  <a:cxn ang="0">
                    <a:pos x="GluePoint4X" y="GluePoint4Y"/>
                  </a:cxn>
                  <a:cxn ang="0">
                    <a:pos x="GluePoint5X" y="GluePoint5Y"/>
                  </a:cxn>
                  <a:cxn ang="0">
                    <a:pos x="GluePoint6X" y="GluePoint6Y"/>
                  </a:cxn>
                  <a:cxn ang="0">
                    <a:pos x="GluePoint7X" y="GluePoint7Y"/>
                  </a:cxn>
                </a:cxnLst>
                <a:rect l="textAreaLeft" t="textAreaTop" r="textAreaRight" b="textAreaBottom"/>
                <a:pathLst>
                  <a:path w="4029075" h="1752600">
                    <a:moveTo>
                      <a:pt x="292106" y="0"/>
                    </a:moveTo>
                    <a:lnTo>
                      <a:pt x="2927344" y="0"/>
                    </a:lnTo>
                    <a:lnTo>
                      <a:pt x="4029075" y="1025531"/>
                    </a:lnTo>
                    <a:lnTo>
                      <a:pt x="4029075" y="1752600"/>
                    </a:lnTo>
                    <a:lnTo>
                      <a:pt x="0" y="1752600"/>
                    </a:lnTo>
                    <a:lnTo>
                      <a:pt x="0" y="292106"/>
                    </a:lnTo>
                    <a:cubicBezTo>
                      <a:pt x="0" y="130780"/>
                      <a:pt x="130780" y="0"/>
                      <a:pt x="292106" y="0"/>
                    </a:cubicBez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</a:ln>
            </xdr:spPr>
            <xdr:style>
              <a:lnRef idx="0"/>
              <a:fillRef idx="0"/>
              <a:effectRef idx="0"/>
              <a:fontRef idx="minor"/>
            </xdr:style>
          </xdr:sp>
          <xdr:sp>
            <xdr:nvSpPr>
              <xdr:cNvPr id="6" name="Rechteck 18"/>
              <xdr:cNvSpPr/>
            </xdr:nvSpPr>
            <xdr:spPr>
              <a:xfrm>
                <a:off x="2895840" y="2603520"/>
                <a:ext cx="48960" cy="52452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</a:ln>
            </xdr:spPr>
            <xdr:style>
              <a:lnRef idx="0"/>
              <a:fillRef idx="0"/>
              <a:effectRef idx="0"/>
              <a:fontRef idx="minor"/>
            </xdr:style>
          </xdr:sp>
          <xdr:sp>
            <xdr:nvSpPr>
              <xdr:cNvPr id="7" name="Ellipse 21"/>
              <xdr:cNvSpPr/>
            </xdr:nvSpPr>
            <xdr:spPr>
              <a:xfrm>
                <a:off x="2792520" y="3057120"/>
                <a:ext cx="246960" cy="219240"/>
              </a:xfrm>
              <a:prstGeom prst="ellipse">
                <a:avLst/>
              </a:prstGeom>
              <a:solidFill>
                <a:srgbClr val="000000"/>
              </a:solidFill>
              <a:ln w="9525">
                <a:solidFill>
                  <a:srgbClr val="000000"/>
                </a:solidFill>
                <a:round/>
              </a:ln>
            </xdr:spPr>
            <xdr:style>
              <a:lnRef idx="0"/>
              <a:fillRef idx="0"/>
              <a:effectRef idx="0"/>
              <a:fontRef idx="minor"/>
            </xdr:style>
          </xdr:sp>
          <xdr:sp>
            <xdr:nvSpPr>
              <xdr:cNvPr id="8" name="Rechteck 22"/>
              <xdr:cNvSpPr/>
            </xdr:nvSpPr>
            <xdr:spPr>
              <a:xfrm>
                <a:off x="2818440" y="2550960"/>
                <a:ext cx="282960" cy="4536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</a:ln>
            </xdr:spPr>
            <xdr:style>
              <a:lnRef idx="0"/>
              <a:fillRef idx="0"/>
              <a:effectRef idx="0"/>
              <a:fontRef idx="minor"/>
            </xdr:style>
          </xdr:sp>
        </xdr:grpSp>
        <xdr:sp>
          <xdr:nvSpPr>
            <xdr:cNvPr id="9" name="Ellipse 17"/>
            <xdr:cNvSpPr/>
          </xdr:nvSpPr>
          <xdr:spPr>
            <a:xfrm>
              <a:off x="3055320" y="2541600"/>
              <a:ext cx="97560" cy="66600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</a:ln>
          </xdr:spPr>
          <xdr:style>
            <a:lnRef idx="0"/>
            <a:fillRef idx="0"/>
            <a:effectRef idx="0"/>
            <a:fontRef idx="minor"/>
          </xdr:style>
        </xdr:sp>
      </xdr:grpSp>
    </xdr:grpSp>
    <xdr:clientData/>
  </xdr:twoCellAnchor>
  <xdr:twoCellAnchor editAs="twoCell">
    <xdr:from>
      <xdr:col>9</xdr:col>
      <xdr:colOff>352080</xdr:colOff>
      <xdr:row>46</xdr:row>
      <xdr:rowOff>0</xdr:rowOff>
    </xdr:from>
    <xdr:to>
      <xdr:col>9</xdr:col>
      <xdr:colOff>361800</xdr:colOff>
      <xdr:row>46</xdr:row>
      <xdr:rowOff>0</xdr:rowOff>
    </xdr:to>
    <xdr:sp>
      <xdr:nvSpPr>
        <xdr:cNvPr id="10" name="Line 74"/>
        <xdr:cNvSpPr/>
      </xdr:nvSpPr>
      <xdr:spPr>
        <a:xfrm flipH="1">
          <a:off x="6911640" y="8744040"/>
          <a:ext cx="9720" cy="0"/>
        </a:xfrm>
        <a:prstGeom prst="line">
          <a:avLst/>
        </a:prstGeom>
        <a:ln cap="sq" w="2844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266760</xdr:colOff>
      <xdr:row>13</xdr:row>
      <xdr:rowOff>9360</xdr:rowOff>
    </xdr:from>
    <xdr:to>
      <xdr:col>9</xdr:col>
      <xdr:colOff>75960</xdr:colOff>
      <xdr:row>16</xdr:row>
      <xdr:rowOff>37440</xdr:rowOff>
    </xdr:to>
    <xdr:sp>
      <xdr:nvSpPr>
        <xdr:cNvPr id="11" name="Ellipse 19"/>
        <xdr:cNvSpPr/>
      </xdr:nvSpPr>
      <xdr:spPr>
        <a:xfrm>
          <a:off x="6080760" y="2724120"/>
          <a:ext cx="554760" cy="542160"/>
        </a:xfrm>
        <a:prstGeom prst="ellipse">
          <a:avLst/>
        </a:prstGeom>
        <a:solidFill>
          <a:srgbClr val="000000"/>
        </a:solidFill>
        <a:ln cap="sq" w="25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438120</xdr:colOff>
      <xdr:row>10</xdr:row>
      <xdr:rowOff>133200</xdr:rowOff>
    </xdr:from>
    <xdr:to>
      <xdr:col>8</xdr:col>
      <xdr:colOff>75960</xdr:colOff>
      <xdr:row>10</xdr:row>
      <xdr:rowOff>142560</xdr:rowOff>
    </xdr:to>
    <xdr:cxnSp>
      <xdr:nvCxnSpPr>
        <xdr:cNvPr id="12" name="Gerade Verbindung mit Pfeil 20"/>
        <xdr:cNvCxnSpPr/>
      </xdr:nvCxnSpPr>
      <xdr:spPr>
        <a:xfrm flipV="1">
          <a:off x="3789720" y="2314440"/>
          <a:ext cx="2100600" cy="9720"/>
        </a:xfrm>
        <a:prstGeom prst="straightConnector1">
          <a:avLst/>
        </a:prstGeom>
        <a:ln cap="sq" w="25560">
          <a:solidFill>
            <a:srgbClr val="ff0000"/>
          </a:solidFill>
          <a:miter/>
          <a:tailEnd len="med" type="arrow" w="med"/>
        </a:ln>
      </xdr:spPr>
    </xdr:cxnSp>
    <xdr:clientData/>
  </xdr:twoCellAnchor>
  <xdr:twoCellAnchor editAs="twoCell">
    <xdr:from>
      <xdr:col>8</xdr:col>
      <xdr:colOff>676080</xdr:colOff>
      <xdr:row>10</xdr:row>
      <xdr:rowOff>123480</xdr:rowOff>
    </xdr:from>
    <xdr:to>
      <xdr:col>11</xdr:col>
      <xdr:colOff>447480</xdr:colOff>
      <xdr:row>10</xdr:row>
      <xdr:rowOff>133200</xdr:rowOff>
    </xdr:to>
    <xdr:cxnSp>
      <xdr:nvCxnSpPr>
        <xdr:cNvPr id="13" name="Gerade Verbindung mit Pfeil 21"/>
        <xdr:cNvCxnSpPr/>
      </xdr:nvCxnSpPr>
      <xdr:spPr>
        <a:xfrm flipH="1">
          <a:off x="6490080" y="2304720"/>
          <a:ext cx="2008440" cy="10080"/>
        </a:xfrm>
        <a:prstGeom prst="straightConnector1">
          <a:avLst/>
        </a:prstGeom>
        <a:ln cap="sq" w="25560">
          <a:solidFill>
            <a:srgbClr val="ff0000"/>
          </a:solidFill>
          <a:miter/>
          <a:tailEnd len="med" type="arrow" w="med"/>
        </a:ln>
      </xdr:spPr>
    </xdr:cxnSp>
    <xdr:clientData/>
  </xdr:twoCellAnchor>
  <xdr:twoCellAnchor editAs="twoCell">
    <xdr:from>
      <xdr:col>4</xdr:col>
      <xdr:colOff>9360</xdr:colOff>
      <xdr:row>12</xdr:row>
      <xdr:rowOff>66600</xdr:rowOff>
    </xdr:from>
    <xdr:to>
      <xdr:col>8</xdr:col>
      <xdr:colOff>28440</xdr:colOff>
      <xdr:row>12</xdr:row>
      <xdr:rowOff>85680</xdr:rowOff>
    </xdr:to>
    <xdr:cxnSp>
      <xdr:nvCxnSpPr>
        <xdr:cNvPr id="14" name="Gerade Verbindung mit Pfeil 22"/>
        <xdr:cNvCxnSpPr/>
      </xdr:nvCxnSpPr>
      <xdr:spPr>
        <a:xfrm flipV="1">
          <a:off x="2566440" y="2609640"/>
          <a:ext cx="3276360" cy="19440"/>
        </a:xfrm>
        <a:prstGeom prst="straightConnector1">
          <a:avLst/>
        </a:prstGeom>
        <a:ln cap="rnd" w="28440">
          <a:solidFill>
            <a:srgbClr val="ff0000"/>
          </a:solidFill>
          <a:prstDash val="sysDot"/>
          <a:miter/>
          <a:headEnd len="sm" type="oval" w="sm"/>
        </a:ln>
      </xdr:spPr>
    </xdr:cxnSp>
    <xdr:clientData/>
  </xdr:twoCellAnchor>
  <xdr:twoCellAnchor editAs="twoCell">
    <xdr:from>
      <xdr:col>5</xdr:col>
      <xdr:colOff>447480</xdr:colOff>
      <xdr:row>13</xdr:row>
      <xdr:rowOff>95040</xdr:rowOff>
    </xdr:from>
    <xdr:to>
      <xdr:col>6</xdr:col>
      <xdr:colOff>199800</xdr:colOff>
      <xdr:row>13</xdr:row>
      <xdr:rowOff>104760</xdr:rowOff>
    </xdr:to>
    <xdr:cxnSp>
      <xdr:nvCxnSpPr>
        <xdr:cNvPr id="15" name="Gerade Verbindung mit Pfeil 23"/>
        <xdr:cNvCxnSpPr/>
      </xdr:nvCxnSpPr>
      <xdr:spPr>
        <a:xfrm>
          <a:off x="3799080" y="2809800"/>
          <a:ext cx="362880" cy="10080"/>
        </a:xfrm>
        <a:prstGeom prst="straightConnector1">
          <a:avLst/>
        </a:prstGeom>
        <a:ln cap="sq" w="25560">
          <a:solidFill>
            <a:srgbClr val="ff0000"/>
          </a:solidFill>
          <a:prstDash val="sysDot"/>
          <a:miter/>
          <a:headEnd len="sm" type="arrow" w="sm"/>
          <a:tailEnd len="sm" type="arrow" w="sm"/>
        </a:ln>
      </xdr:spPr>
    </xdr:cxnSp>
    <xdr:clientData/>
  </xdr:twoCellAnchor>
  <xdr:twoCellAnchor editAs="twoCell">
    <xdr:from>
      <xdr:col>9</xdr:col>
      <xdr:colOff>0</xdr:colOff>
      <xdr:row>12</xdr:row>
      <xdr:rowOff>85680</xdr:rowOff>
    </xdr:from>
    <xdr:to>
      <xdr:col>11</xdr:col>
      <xdr:colOff>438120</xdr:colOff>
      <xdr:row>12</xdr:row>
      <xdr:rowOff>85680</xdr:rowOff>
    </xdr:to>
    <xdr:cxnSp>
      <xdr:nvCxnSpPr>
        <xdr:cNvPr id="16" name="Gerade Verbindung mit Pfeil 27"/>
        <xdr:cNvCxnSpPr/>
      </xdr:nvCxnSpPr>
      <xdr:spPr>
        <a:xfrm flipH="1">
          <a:off x="6559560" y="2628720"/>
          <a:ext cx="1929600" cy="360"/>
        </a:xfrm>
        <a:prstGeom prst="straightConnector1">
          <a:avLst/>
        </a:prstGeom>
        <a:ln cap="rnd" w="28440">
          <a:solidFill>
            <a:srgbClr val="ff0000"/>
          </a:solidFill>
          <a:prstDash val="sysDot"/>
          <a:round/>
          <a:headEnd len="med" type="diamond" w="med"/>
          <a:tailEnd len="med" type="triangle" w="med"/>
        </a:ln>
      </xdr:spPr>
    </xdr:cxn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rivate%20Dateien/Camping/unsere%20Ausr&#252;stung/Beladung%202.4%20%20f&#252;r%20Inland%20mit%20Wass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  <sheetName val="Invent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Larissa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10.6171875" defaultRowHeight="14.25" customHeight="true" zeroHeight="false" outlineLevelRow="0" outlineLevelCol="0"/>
  <cols>
    <col collapsed="false" customWidth="true" hidden="false" outlineLevel="0" max="1" min="1" style="1" width="35.12"/>
    <col collapsed="false" customWidth="true" hidden="false" outlineLevel="0" max="2" min="2" style="2" width="11"/>
    <col collapsed="false" customWidth="true" hidden="false" outlineLevel="0" max="3" min="3" style="0" width="3.25"/>
    <col collapsed="false" customWidth="true" hidden="false" outlineLevel="0" max="4" min="4" style="0" width="6.62"/>
  </cols>
  <sheetData>
    <row r="1" customFormat="false" ht="14.25" hidden="false" customHeight="false" outlineLevel="0" collapsed="false">
      <c r="A1" s="3" t="s">
        <v>0</v>
      </c>
      <c r="B1" s="4" t="s">
        <v>1</v>
      </c>
    </row>
    <row r="2" customFormat="false" ht="14.25" hidden="false" customHeight="false" outlineLevel="0" collapsed="false">
      <c r="A2" s="5" t="s">
        <v>2</v>
      </c>
      <c r="B2" s="6" t="n">
        <v>1.7</v>
      </c>
    </row>
    <row r="3" customFormat="false" ht="14.25" hidden="false" customHeight="true" outlineLevel="0" collapsed="false">
      <c r="A3" s="5" t="s">
        <v>3</v>
      </c>
      <c r="B3" s="6" t="n">
        <v>16</v>
      </c>
      <c r="D3" s="7"/>
    </row>
    <row r="4" customFormat="false" ht="14.25" hidden="false" customHeight="true" outlineLevel="0" collapsed="false">
      <c r="A4" s="5" t="s">
        <v>4</v>
      </c>
      <c r="B4" s="6" t="n">
        <v>0.6</v>
      </c>
      <c r="D4" s="8"/>
      <c r="E4" s="8"/>
      <c r="F4" s="8"/>
      <c r="G4" s="8"/>
    </row>
    <row r="5" customFormat="false" ht="14.25" hidden="false" customHeight="true" outlineLevel="0" collapsed="false">
      <c r="A5" s="9" t="s">
        <v>5</v>
      </c>
      <c r="B5" s="10" t="n">
        <v>5</v>
      </c>
      <c r="D5" s="7"/>
    </row>
    <row r="6" customFormat="false" ht="14.25" hidden="false" customHeight="true" outlineLevel="0" collapsed="false">
      <c r="A6" s="11" t="s">
        <v>6</v>
      </c>
      <c r="B6" s="12" t="n">
        <v>22.5</v>
      </c>
      <c r="D6" s="7"/>
    </row>
    <row r="7" customFormat="false" ht="14.25" hidden="false" customHeight="true" outlineLevel="0" collapsed="false">
      <c r="A7" s="11" t="s">
        <v>7</v>
      </c>
      <c r="B7" s="12" t="n">
        <v>0.8</v>
      </c>
      <c r="D7" s="7"/>
    </row>
    <row r="8" customFormat="false" ht="14.25" hidden="false" customHeight="true" outlineLevel="0" collapsed="false">
      <c r="A8" s="5" t="s">
        <v>8</v>
      </c>
      <c r="B8" s="6" t="n">
        <v>3.8</v>
      </c>
      <c r="D8" s="7"/>
    </row>
    <row r="9" customFormat="false" ht="14.25" hidden="false" customHeight="true" outlineLevel="0" collapsed="false">
      <c r="A9" s="5" t="s">
        <v>9</v>
      </c>
      <c r="B9" s="6" t="n">
        <v>3.3</v>
      </c>
      <c r="D9" s="7"/>
    </row>
    <row r="10" customFormat="false" ht="14.25" hidden="false" customHeight="false" outlineLevel="0" collapsed="false">
      <c r="A10" s="5" t="s">
        <v>10</v>
      </c>
      <c r="B10" s="6" t="n">
        <v>6.6</v>
      </c>
    </row>
    <row r="11" customFormat="false" ht="14.25" hidden="false" customHeight="false" outlineLevel="0" collapsed="false">
      <c r="A11" s="5" t="s">
        <v>11</v>
      </c>
      <c r="B11" s="6" t="n">
        <v>1.5</v>
      </c>
    </row>
    <row r="12" s="13" customFormat="true" ht="14.25" hidden="false" customHeight="false" outlineLevel="0" collapsed="false">
      <c r="A12" s="5" t="s">
        <v>12</v>
      </c>
      <c r="B12" s="6" t="n">
        <v>11.5</v>
      </c>
      <c r="D12" s="14"/>
      <c r="E12" s="14"/>
      <c r="F12" s="14"/>
    </row>
    <row r="13" s="13" customFormat="true" ht="14.25" hidden="false" customHeight="false" outlineLevel="0" collapsed="false">
      <c r="A13" s="5" t="s">
        <v>13</v>
      </c>
      <c r="B13" s="6" t="n">
        <v>5.6</v>
      </c>
      <c r="D13" s="14"/>
      <c r="E13" s="14"/>
      <c r="F13" s="14"/>
    </row>
    <row r="14" s="13" customFormat="true" ht="14.25" hidden="false" customHeight="false" outlineLevel="0" collapsed="false">
      <c r="A14" s="5" t="s">
        <v>14</v>
      </c>
      <c r="B14" s="6" t="n">
        <v>1.2</v>
      </c>
      <c r="D14" s="14"/>
      <c r="E14" s="14"/>
      <c r="F14" s="14"/>
    </row>
    <row r="15" customFormat="false" ht="14.25" hidden="false" customHeight="false" outlineLevel="0" collapsed="false">
      <c r="A15" s="5" t="s">
        <v>15</v>
      </c>
      <c r="B15" s="6" t="n">
        <v>14.8</v>
      </c>
      <c r="D15" s="15"/>
      <c r="E15" s="15"/>
      <c r="F15" s="15"/>
    </row>
    <row r="16" customFormat="false" ht="14.25" hidden="false" customHeight="false" outlineLevel="0" collapsed="false">
      <c r="A16" s="5" t="s">
        <v>16</v>
      </c>
      <c r="B16" s="6" t="n">
        <v>1.1</v>
      </c>
      <c r="D16" s="15"/>
      <c r="E16" s="15"/>
      <c r="F16" s="15"/>
    </row>
    <row r="17" customFormat="false" ht="14.25" hidden="false" customHeight="false" outlineLevel="0" collapsed="false">
      <c r="A17" s="9" t="s">
        <v>17</v>
      </c>
      <c r="B17" s="16" t="n">
        <v>4.5</v>
      </c>
      <c r="D17" s="15"/>
      <c r="E17" s="15"/>
      <c r="F17" s="15"/>
    </row>
    <row r="18" s="13" customFormat="true" ht="14.25" hidden="false" customHeight="false" outlineLevel="0" collapsed="false">
      <c r="A18" s="5" t="s">
        <v>18</v>
      </c>
      <c r="B18" s="6" t="n">
        <v>25</v>
      </c>
    </row>
    <row r="19" s="13" customFormat="true" ht="14.25" hidden="false" customHeight="false" outlineLevel="0" collapsed="false">
      <c r="A19" s="5" t="s">
        <v>19</v>
      </c>
      <c r="B19" s="6" t="n">
        <v>1.3</v>
      </c>
    </row>
    <row r="20" s="13" customFormat="true" ht="14.25" hidden="false" customHeight="false" outlineLevel="0" collapsed="false">
      <c r="A20" s="5" t="s">
        <v>20</v>
      </c>
      <c r="B20" s="6" t="n">
        <v>1.4</v>
      </c>
    </row>
    <row r="21" s="13" customFormat="true" ht="14.25" hidden="false" customHeight="false" outlineLevel="0" collapsed="false">
      <c r="A21" s="5" t="s">
        <v>21</v>
      </c>
      <c r="B21" s="6" t="n">
        <v>5.5</v>
      </c>
    </row>
    <row r="22" customFormat="false" ht="14.25" hidden="false" customHeight="false" outlineLevel="0" collapsed="false">
      <c r="A22" s="5" t="s">
        <v>22</v>
      </c>
      <c r="B22" s="6" t="n">
        <v>1.8</v>
      </c>
    </row>
    <row r="23" customFormat="false" ht="14.25" hidden="false" customHeight="false" outlineLevel="0" collapsed="false">
      <c r="A23" s="5" t="s">
        <v>23</v>
      </c>
      <c r="B23" s="6" t="n">
        <v>2.1</v>
      </c>
    </row>
    <row r="24" customFormat="false" ht="14.25" hidden="false" customHeight="false" outlineLevel="0" collapsed="false">
      <c r="A24" s="5" t="s">
        <v>24</v>
      </c>
      <c r="B24" s="6" t="n">
        <v>3.6</v>
      </c>
    </row>
    <row r="25" customFormat="false" ht="14.25" hidden="false" customHeight="false" outlineLevel="0" collapsed="false">
      <c r="A25" s="9" t="s">
        <v>25</v>
      </c>
      <c r="B25" s="10" t="n">
        <v>6</v>
      </c>
    </row>
    <row r="26" customFormat="false" ht="14.25" hidden="false" customHeight="false" outlineLevel="0" collapsed="false">
      <c r="A26" s="5" t="s">
        <v>26</v>
      </c>
      <c r="B26" s="6" t="n">
        <v>3</v>
      </c>
    </row>
    <row r="27" customFormat="false" ht="14.25" hidden="false" customHeight="false" outlineLevel="0" collapsed="false">
      <c r="A27" s="5" t="s">
        <v>27</v>
      </c>
      <c r="B27" s="6" t="n">
        <v>7.7</v>
      </c>
    </row>
    <row r="28" customFormat="false" ht="14.25" hidden="false" customHeight="false" outlineLevel="0" collapsed="false">
      <c r="A28" s="5" t="s">
        <v>28</v>
      </c>
      <c r="B28" s="6" t="n">
        <v>34</v>
      </c>
    </row>
    <row r="29" customFormat="false" ht="14.25" hidden="false" customHeight="false" outlineLevel="0" collapsed="false">
      <c r="A29" s="5" t="s">
        <v>29</v>
      </c>
      <c r="B29" s="6" t="n">
        <v>3.2</v>
      </c>
    </row>
    <row r="30" customFormat="false" ht="14.25" hidden="false" customHeight="false" outlineLevel="0" collapsed="false">
      <c r="A30" s="17" t="s">
        <v>30</v>
      </c>
      <c r="B30" s="10" t="n">
        <v>18.3</v>
      </c>
    </row>
    <row r="31" customFormat="false" ht="14.25" hidden="false" customHeight="false" outlineLevel="0" collapsed="false">
      <c r="A31" s="5" t="s">
        <v>31</v>
      </c>
      <c r="B31" s="6" t="n">
        <v>3.8</v>
      </c>
    </row>
    <row r="32" customFormat="false" ht="14.25" hidden="false" customHeight="false" outlineLevel="0" collapsed="false">
      <c r="A32" s="5" t="s">
        <v>32</v>
      </c>
      <c r="B32" s="6" t="n">
        <v>3</v>
      </c>
    </row>
    <row r="33" customFormat="false" ht="14.25" hidden="false" customHeight="false" outlineLevel="0" collapsed="false">
      <c r="A33" s="9" t="s">
        <v>33</v>
      </c>
      <c r="B33" s="16" t="n">
        <v>8</v>
      </c>
    </row>
    <row r="34" customFormat="false" ht="14.25" hidden="false" customHeight="false" outlineLevel="0" collapsed="false">
      <c r="A34" s="5" t="s">
        <v>34</v>
      </c>
      <c r="B34" s="6" t="n">
        <v>2.1</v>
      </c>
    </row>
    <row r="35" customFormat="false" ht="39.55" hidden="false" customHeight="false" outlineLevel="0" collapsed="false">
      <c r="A35" s="18" t="s">
        <v>35</v>
      </c>
      <c r="B35" s="19" t="n">
        <v>14</v>
      </c>
    </row>
    <row r="36" customFormat="false" ht="14.25" hidden="false" customHeight="false" outlineLevel="0" collapsed="false">
      <c r="A36" s="20" t="s">
        <v>36</v>
      </c>
      <c r="B36" s="21" t="n">
        <v>3</v>
      </c>
    </row>
    <row r="37" customFormat="false" ht="14.25" hidden="false" customHeight="false" outlineLevel="0" collapsed="false">
      <c r="A37" s="20" t="s">
        <v>37</v>
      </c>
      <c r="B37" s="21" t="n">
        <v>3.5</v>
      </c>
    </row>
    <row r="38" customFormat="false" ht="14.25" hidden="false" customHeight="false" outlineLevel="0" collapsed="false">
      <c r="A38" s="20" t="s">
        <v>38</v>
      </c>
      <c r="B38" s="21" t="n">
        <v>4.2</v>
      </c>
    </row>
    <row r="39" customFormat="false" ht="14.25" hidden="false" customHeight="false" outlineLevel="0" collapsed="false">
      <c r="A39" s="22" t="s">
        <v>39</v>
      </c>
      <c r="B39" s="23" t="n">
        <v>0.8</v>
      </c>
    </row>
    <row r="40" customFormat="false" ht="14.25" hidden="false" customHeight="false" outlineLevel="0" collapsed="false">
      <c r="A40" s="20" t="s">
        <v>40</v>
      </c>
      <c r="B40" s="21" t="n">
        <v>3</v>
      </c>
    </row>
    <row r="41" customFormat="false" ht="14.25" hidden="false" customHeight="false" outlineLevel="0" collapsed="false">
      <c r="A41" s="24" t="s">
        <v>41</v>
      </c>
      <c r="B41" s="21" t="n">
        <v>14</v>
      </c>
    </row>
    <row r="42" customFormat="false" ht="14.25" hidden="false" customHeight="false" outlineLevel="0" collapsed="false">
      <c r="A42" s="25" t="s">
        <v>42</v>
      </c>
      <c r="B42" s="26" t="n">
        <v>2</v>
      </c>
    </row>
    <row r="43" customFormat="false" ht="14.25" hidden="false" customHeight="false" outlineLevel="0" collapsed="false">
      <c r="A43" s="25" t="s">
        <v>43</v>
      </c>
      <c r="B43" s="26" t="n">
        <v>10.5</v>
      </c>
    </row>
    <row r="44" customFormat="false" ht="14.25" hidden="false" customHeight="false" outlineLevel="0" collapsed="false">
      <c r="A44" s="25" t="s">
        <v>44</v>
      </c>
      <c r="B44" s="26" t="n">
        <v>0.55</v>
      </c>
    </row>
    <row r="45" customFormat="false" ht="14.25" hidden="false" customHeight="false" outlineLevel="0" collapsed="false">
      <c r="A45" s="20" t="s">
        <v>45</v>
      </c>
      <c r="B45" s="21" t="n">
        <v>4.5</v>
      </c>
    </row>
    <row r="46" customFormat="false" ht="14.25" hidden="false" customHeight="false" outlineLevel="0" collapsed="false">
      <c r="A46" s="25" t="s">
        <v>46</v>
      </c>
      <c r="B46" s="26" t="n">
        <v>4.6</v>
      </c>
    </row>
    <row r="47" customFormat="false" ht="14.25" hidden="false" customHeight="false" outlineLevel="0" collapsed="false">
      <c r="A47" s="22" t="s">
        <v>47</v>
      </c>
      <c r="B47" s="26" t="n">
        <v>2.3</v>
      </c>
    </row>
    <row r="48" s="13" customFormat="true" ht="39.55" hidden="false" customHeight="false" outlineLevel="0" collapsed="false">
      <c r="A48" s="27" t="s">
        <v>48</v>
      </c>
      <c r="B48" s="21" t="n">
        <v>4.4</v>
      </c>
    </row>
    <row r="49" s="13" customFormat="true" ht="14.25" hidden="false" customHeight="false" outlineLevel="0" collapsed="false">
      <c r="A49" s="22" t="s">
        <v>49</v>
      </c>
      <c r="B49" s="23" t="n">
        <v>40</v>
      </c>
    </row>
    <row r="50" customFormat="false" ht="14.25" hidden="false" customHeight="false" outlineLevel="0" collapsed="false">
      <c r="A50" s="22" t="s">
        <v>50</v>
      </c>
      <c r="B50" s="23" t="n">
        <v>3.8</v>
      </c>
    </row>
    <row r="51" customFormat="false" ht="14.25" hidden="false" customHeight="false" outlineLevel="0" collapsed="false">
      <c r="A51" s="22" t="s">
        <v>51</v>
      </c>
      <c r="B51" s="23" t="n">
        <v>5</v>
      </c>
    </row>
    <row r="52" customFormat="false" ht="14.25" hidden="false" customHeight="false" outlineLevel="0" collapsed="false">
      <c r="A52" s="22"/>
      <c r="B52" s="23"/>
    </row>
    <row r="53" customFormat="false" ht="14.25" hidden="false" customHeight="false" outlineLevel="0" collapsed="false">
      <c r="A53" s="28"/>
      <c r="B53" s="29"/>
    </row>
    <row r="54" customFormat="false" ht="14.25" hidden="false" customHeight="false" outlineLevel="0" collapsed="false">
      <c r="A54" s="28"/>
      <c r="B54" s="29"/>
    </row>
    <row r="55" customFormat="false" ht="14.25" hidden="false" customHeight="false" outlineLevel="0" collapsed="false">
      <c r="A55" s="28"/>
      <c r="B55" s="29"/>
    </row>
    <row r="56" customFormat="false" ht="14.25" hidden="false" customHeight="false" outlineLevel="0" collapsed="false">
      <c r="A56" s="28"/>
      <c r="B56" s="29"/>
    </row>
    <row r="57" customFormat="false" ht="14.25" hidden="false" customHeight="false" outlineLevel="0" collapsed="false">
      <c r="A57" s="30"/>
      <c r="B57" s="31"/>
    </row>
    <row r="58" customFormat="false" ht="14.25" hidden="false" customHeight="false" outlineLevel="0" collapsed="false">
      <c r="A58" s="30"/>
      <c r="B58" s="31"/>
    </row>
    <row r="59" customFormat="false" ht="14.25" hidden="false" customHeight="false" outlineLevel="0" collapsed="false">
      <c r="A59" s="30"/>
      <c r="B59" s="31"/>
    </row>
    <row r="60" customFormat="false" ht="14.25" hidden="false" customHeight="false" outlineLevel="0" collapsed="false">
      <c r="A60" s="22"/>
      <c r="B60" s="23"/>
    </row>
    <row r="61" customFormat="false" ht="14.25" hidden="false" customHeight="false" outlineLevel="0" collapsed="false">
      <c r="A61" s="28"/>
      <c r="B61" s="29"/>
    </row>
    <row r="62" customFormat="false" ht="14.25" hidden="false" customHeight="false" outlineLevel="0" collapsed="false">
      <c r="A62" s="28"/>
      <c r="B62" s="29"/>
    </row>
    <row r="63" customFormat="false" ht="14.25" hidden="false" customHeight="false" outlineLevel="0" collapsed="false">
      <c r="A63" s="30"/>
      <c r="B63" s="31"/>
    </row>
    <row r="64" s="13" customFormat="true" ht="14.25" hidden="false" customHeight="false" outlineLevel="0" collapsed="false">
      <c r="A64" s="28"/>
      <c r="B64" s="29"/>
    </row>
    <row r="65" customFormat="false" ht="14.25" hidden="false" customHeight="false" outlineLevel="0" collapsed="false">
      <c r="A65" s="28"/>
      <c r="B65" s="29"/>
    </row>
    <row r="66" customFormat="false" ht="14.25" hidden="false" customHeight="false" outlineLevel="0" collapsed="false">
      <c r="A66" s="28"/>
      <c r="B66" s="29"/>
    </row>
    <row r="67" customFormat="false" ht="14.25" hidden="false" customHeight="false" outlineLevel="0" collapsed="false">
      <c r="A67" s="28"/>
      <c r="B67" s="29"/>
    </row>
    <row r="68" customFormat="false" ht="14.25" hidden="false" customHeight="false" outlineLevel="0" collapsed="false">
      <c r="A68" s="28"/>
      <c r="B68" s="29"/>
    </row>
    <row r="69" customFormat="false" ht="14.25" hidden="false" customHeight="false" outlineLevel="0" collapsed="false">
      <c r="A69" s="28"/>
      <c r="B69" s="29"/>
    </row>
    <row r="70" customFormat="false" ht="14.25" hidden="false" customHeight="false" outlineLevel="0" collapsed="false">
      <c r="A70" s="28"/>
      <c r="B70" s="29"/>
    </row>
    <row r="71" customFormat="false" ht="14.25" hidden="false" customHeight="false" outlineLevel="0" collapsed="false">
      <c r="A71" s="28"/>
      <c r="B71" s="29"/>
    </row>
    <row r="72" customFormat="false" ht="14.25" hidden="false" customHeight="false" outlineLevel="0" collapsed="false">
      <c r="A72" s="28"/>
      <c r="B72" s="29"/>
    </row>
    <row r="73" customFormat="false" ht="14.25" hidden="false" customHeight="false" outlineLevel="0" collapsed="false">
      <c r="A73" s="28"/>
      <c r="B73" s="29"/>
    </row>
    <row r="74" s="13" customFormat="true" ht="14.25" hidden="false" customHeight="false" outlineLevel="0" collapsed="false">
      <c r="A74" s="32"/>
      <c r="B74" s="29"/>
    </row>
    <row r="75" customFormat="false" ht="14.25" hidden="false" customHeight="false" outlineLevel="0" collapsed="false">
      <c r="A75" s="28"/>
      <c r="B75" s="29"/>
    </row>
    <row r="76" customFormat="false" ht="14.25" hidden="false" customHeight="false" outlineLevel="0" collapsed="false">
      <c r="A76" s="28"/>
      <c r="B76" s="29"/>
    </row>
    <row r="77" customFormat="false" ht="14.25" hidden="false" customHeight="false" outlineLevel="0" collapsed="false">
      <c r="A77" s="28"/>
      <c r="B77" s="29"/>
    </row>
    <row r="78" customFormat="false" ht="14.25" hidden="false" customHeight="false" outlineLevel="0" collapsed="false">
      <c r="A78" s="28"/>
      <c r="B78" s="29"/>
    </row>
    <row r="79" customFormat="false" ht="14.25" hidden="false" customHeight="false" outlineLevel="0" collapsed="false">
      <c r="A79" s="28"/>
      <c r="B79" s="29"/>
    </row>
    <row r="80" customFormat="false" ht="14.25" hidden="false" customHeight="false" outlineLevel="0" collapsed="false">
      <c r="A80" s="28"/>
      <c r="B80" s="29"/>
    </row>
    <row r="81" customFormat="false" ht="14.25" hidden="false" customHeight="false" outlineLevel="0" collapsed="false">
      <c r="A81" s="28"/>
      <c r="B81" s="29"/>
    </row>
    <row r="82" customFormat="false" ht="14.25" hidden="false" customHeight="false" outlineLevel="0" collapsed="false">
      <c r="A82" s="30"/>
      <c r="B82" s="31"/>
    </row>
    <row r="83" customFormat="false" ht="14.25" hidden="false" customHeight="false" outlineLevel="0" collapsed="false">
      <c r="A83" s="30"/>
      <c r="B83" s="31"/>
    </row>
    <row r="84" customFormat="false" ht="14.25" hidden="false" customHeight="false" outlineLevel="0" collapsed="false">
      <c r="A84" s="30"/>
      <c r="B84" s="31"/>
    </row>
    <row r="85" customFormat="false" ht="14.25" hidden="false" customHeight="false" outlineLevel="0" collapsed="false">
      <c r="A85" s="30"/>
      <c r="B85" s="31"/>
    </row>
    <row r="86" customFormat="false" ht="14.25" hidden="false" customHeight="false" outlineLevel="0" collapsed="false">
      <c r="A86" s="30"/>
      <c r="B86" s="31"/>
    </row>
    <row r="87" customFormat="false" ht="14.25" hidden="false" customHeight="false" outlineLevel="0" collapsed="false">
      <c r="A87" s="28"/>
      <c r="B87" s="29"/>
    </row>
    <row r="88" customFormat="false" ht="14.25" hidden="false" customHeight="false" outlineLevel="0" collapsed="false">
      <c r="A88" s="30"/>
      <c r="B88" s="31"/>
    </row>
    <row r="89" customFormat="false" ht="14.25" hidden="false" customHeight="false" outlineLevel="0" collapsed="false">
      <c r="A89" s="30"/>
      <c r="B89" s="31"/>
    </row>
    <row r="90" customFormat="false" ht="14.25" hidden="false" customHeight="false" outlineLevel="0" collapsed="false">
      <c r="A90" s="33"/>
      <c r="B90" s="31"/>
    </row>
    <row r="91" customFormat="false" ht="14.25" hidden="false" customHeight="false" outlineLevel="0" collapsed="false">
      <c r="A91" s="30"/>
      <c r="B91" s="31"/>
    </row>
    <row r="92" customFormat="false" ht="14.25" hidden="false" customHeight="false" outlineLevel="0" collapsed="false">
      <c r="A92" s="30"/>
      <c r="B92" s="31"/>
    </row>
    <row r="93" customFormat="false" ht="14.25" hidden="false" customHeight="false" outlineLevel="0" collapsed="false">
      <c r="A93" s="30"/>
      <c r="B93" s="31"/>
      <c r="C93" s="34"/>
    </row>
    <row r="94" customFormat="false" ht="14.25" hidden="false" customHeight="false" outlineLevel="0" collapsed="false">
      <c r="A94" s="30"/>
      <c r="B94" s="26"/>
    </row>
    <row r="95" customFormat="false" ht="14.25" hidden="false" customHeight="false" outlineLevel="0" collapsed="false">
      <c r="A95" s="30"/>
      <c r="B95" s="31"/>
    </row>
    <row r="96" customFormat="false" ht="14.25" hidden="false" customHeight="false" outlineLevel="0" collapsed="false">
      <c r="A96" s="28"/>
      <c r="B96" s="29"/>
    </row>
    <row r="97" customFormat="false" ht="14.25" hidden="false" customHeight="false" outlineLevel="0" collapsed="false">
      <c r="A97" s="28"/>
      <c r="B97" s="29"/>
    </row>
    <row r="98" customFormat="false" ht="14.25" hidden="false" customHeight="false" outlineLevel="0" collapsed="false">
      <c r="A98" s="28"/>
      <c r="B98" s="29"/>
    </row>
    <row r="99" customFormat="false" ht="14.25" hidden="false" customHeight="false" outlineLevel="0" collapsed="false">
      <c r="A99" s="28"/>
      <c r="B99" s="29"/>
    </row>
    <row r="100" customFormat="false" ht="14.25" hidden="false" customHeight="false" outlineLevel="0" collapsed="false">
      <c r="A100" s="28"/>
      <c r="B100" s="29"/>
    </row>
    <row r="101" customFormat="false" ht="14.25" hidden="false" customHeight="false" outlineLevel="0" collapsed="false">
      <c r="A101" s="35"/>
      <c r="B101" s="36"/>
    </row>
    <row r="102" customFormat="false" ht="14.25" hidden="false" customHeight="false" outlineLevel="0" collapsed="false">
      <c r="A102" s="25"/>
      <c r="B102" s="26"/>
    </row>
    <row r="103" customFormat="false" ht="14.25" hidden="false" customHeight="false" outlineLevel="0" collapsed="false">
      <c r="B103" s="37"/>
    </row>
  </sheetData>
  <mergeCells count="2">
    <mergeCell ref="D4:G4"/>
    <mergeCell ref="D12:F14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E3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11.00390625" defaultRowHeight="21" customHeight="true" zeroHeight="false" outlineLevelRow="0" outlineLevelCol="0"/>
  <cols>
    <col collapsed="false" customWidth="true" hidden="false" outlineLevel="0" max="1" min="1" style="38" width="7.25"/>
    <col collapsed="false" customWidth="true" hidden="false" outlineLevel="0" max="2" min="2" style="39" width="1.38"/>
    <col collapsed="false" customWidth="true" hidden="false" outlineLevel="0" max="3" min="3" style="39" width="3.25"/>
    <col collapsed="false" customWidth="true" hidden="false" outlineLevel="0" max="4" min="4" style="38" width="21.13"/>
    <col collapsed="false" customWidth="true" hidden="false" outlineLevel="0" max="5" min="5" style="38" width="10.26"/>
    <col collapsed="false" customWidth="true" hidden="false" outlineLevel="0" max="6" min="6" style="40" width="7.88"/>
    <col collapsed="false" customWidth="true" hidden="false" outlineLevel="0" max="7" min="7" style="40" width="10.5"/>
    <col collapsed="false" customWidth="true" hidden="false" outlineLevel="0" max="8" min="8" style="41" width="13.41"/>
    <col collapsed="false" customWidth="true" hidden="false" outlineLevel="0" max="9" min="9" style="41" width="9.62"/>
    <col collapsed="false" customWidth="true" hidden="false" outlineLevel="0" max="10" min="10" style="38" width="9.62"/>
    <col collapsed="false" customWidth="true" hidden="false" outlineLevel="0" max="11" min="11" style="42" width="9.62"/>
    <col collapsed="false" customWidth="true" hidden="false" outlineLevel="0" max="12" min="12" style="43" width="9.38"/>
    <col collapsed="false" customWidth="true" hidden="false" outlineLevel="0" max="13" min="13" style="38" width="13.38"/>
    <col collapsed="false" customWidth="true" hidden="false" outlineLevel="0" max="14" min="14" style="38" width="3.25"/>
    <col collapsed="false" customWidth="false" hidden="false" outlineLevel="0" max="16384" min="15" style="38" width="11"/>
  </cols>
  <sheetData>
    <row r="1" s="46" customFormat="true" ht="35.25" hidden="false" customHeight="true" outlineLevel="0" collapsed="false">
      <c r="A1" s="44"/>
      <c r="B1" s="45" t="s">
        <v>52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</row>
    <row r="2" s="46" customFormat="true" ht="10.5" hidden="false" customHeight="true" outlineLevel="0" collapsed="false">
      <c r="A2" s="44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</row>
    <row r="3" s="46" customFormat="true" ht="36" hidden="false" customHeight="true" outlineLevel="0" collapsed="false">
      <c r="A3" s="44"/>
      <c r="B3" s="50"/>
      <c r="C3" s="51"/>
      <c r="D3" s="51"/>
      <c r="E3" s="51"/>
      <c r="F3" s="52" t="s">
        <v>53</v>
      </c>
      <c r="G3" s="52"/>
      <c r="H3" s="52"/>
      <c r="I3" s="52"/>
      <c r="J3" s="52"/>
      <c r="K3" s="52"/>
      <c r="L3" s="51"/>
      <c r="M3" s="51"/>
      <c r="N3" s="53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</row>
    <row r="4" s="44" customFormat="true" ht="9" hidden="false" customHeight="true" outlineLevel="0" collapsed="false">
      <c r="B4" s="50"/>
      <c r="C4" s="51"/>
      <c r="D4" s="51"/>
      <c r="E4" s="51"/>
      <c r="F4" s="54" t="s">
        <v>54</v>
      </c>
      <c r="G4" s="54"/>
      <c r="H4" s="54"/>
      <c r="I4" s="54"/>
      <c r="J4" s="54"/>
      <c r="K4" s="54"/>
      <c r="L4" s="51"/>
      <c r="M4" s="51"/>
      <c r="N4" s="53"/>
    </row>
    <row r="5" s="44" customFormat="true" ht="13.5" hidden="false" customHeight="true" outlineLevel="0" collapsed="false">
      <c r="B5" s="50"/>
      <c r="C5" s="51"/>
      <c r="D5" s="55"/>
      <c r="E5" s="56"/>
      <c r="F5" s="56"/>
      <c r="G5" s="56"/>
      <c r="H5" s="56"/>
      <c r="I5" s="57"/>
      <c r="J5" s="58"/>
      <c r="K5" s="57"/>
      <c r="L5" s="59"/>
      <c r="M5" s="60"/>
      <c r="N5" s="53"/>
    </row>
    <row r="6" s="44" customFormat="true" ht="13.5" hidden="false" customHeight="true" outlineLevel="0" collapsed="false">
      <c r="B6" s="50"/>
      <c r="C6" s="51"/>
      <c r="D6" s="61"/>
      <c r="E6" s="62" t="s">
        <v>55</v>
      </c>
      <c r="F6" s="62"/>
      <c r="G6" s="56"/>
      <c r="H6" s="63" t="s">
        <v>56</v>
      </c>
      <c r="I6" s="64" t="n">
        <v>1314</v>
      </c>
      <c r="J6" s="62" t="s">
        <v>57</v>
      </c>
      <c r="K6" s="62"/>
      <c r="L6" s="65"/>
      <c r="M6" s="60"/>
      <c r="N6" s="53"/>
    </row>
    <row r="7" s="44" customFormat="true" ht="13.5" hidden="false" customHeight="true" outlineLevel="0" collapsed="false">
      <c r="B7" s="50"/>
      <c r="C7" s="51"/>
      <c r="D7" s="66"/>
      <c r="E7" s="67" t="n">
        <v>85</v>
      </c>
      <c r="F7" s="67"/>
      <c r="G7" s="56"/>
      <c r="H7" s="63"/>
      <c r="I7" s="64"/>
      <c r="J7" s="68" t="n">
        <v>1750</v>
      </c>
      <c r="K7" s="68"/>
      <c r="L7" s="65"/>
      <c r="M7" s="60"/>
      <c r="N7" s="53"/>
    </row>
    <row r="8" s="44" customFormat="true" ht="13.5" hidden="false" customHeight="true" outlineLevel="0" collapsed="false">
      <c r="B8" s="50"/>
      <c r="C8" s="51"/>
      <c r="D8" s="55"/>
      <c r="E8" s="56"/>
      <c r="F8" s="56"/>
      <c r="G8" s="56"/>
      <c r="H8" s="63"/>
      <c r="I8" s="64"/>
      <c r="J8" s="58"/>
      <c r="K8" s="58"/>
      <c r="L8" s="58"/>
      <c r="M8" s="60"/>
      <c r="N8" s="53"/>
    </row>
    <row r="9" s="44" customFormat="true" ht="13.5" hidden="false" customHeight="true" outlineLevel="0" collapsed="false">
      <c r="B9" s="50"/>
      <c r="C9" s="51"/>
      <c r="D9" s="55"/>
      <c r="E9" s="56"/>
      <c r="F9" s="56"/>
      <c r="G9" s="56"/>
      <c r="H9" s="56"/>
      <c r="I9" s="57"/>
      <c r="J9" s="58"/>
      <c r="K9" s="57"/>
      <c r="L9" s="59"/>
      <c r="M9" s="60"/>
      <c r="N9" s="53"/>
    </row>
    <row r="10" s="44" customFormat="true" ht="13.5" hidden="false" customHeight="true" outlineLevel="0" collapsed="false">
      <c r="B10" s="50"/>
      <c r="C10" s="51"/>
      <c r="D10" s="55"/>
      <c r="E10" s="56"/>
      <c r="F10" s="56"/>
      <c r="G10" s="56"/>
      <c r="H10" s="56"/>
      <c r="I10" s="69" t="s">
        <v>58</v>
      </c>
      <c r="J10" s="58"/>
      <c r="K10" s="57"/>
      <c r="L10" s="59"/>
      <c r="M10" s="60"/>
      <c r="N10" s="53"/>
    </row>
    <row r="11" s="44" customFormat="true" ht="13.5" hidden="false" customHeight="true" outlineLevel="0" collapsed="false">
      <c r="B11" s="50"/>
      <c r="C11" s="51"/>
      <c r="D11" s="55"/>
      <c r="E11" s="56"/>
      <c r="F11" s="56"/>
      <c r="G11" s="56"/>
      <c r="H11" s="56"/>
      <c r="I11" s="70" t="n">
        <v>608</v>
      </c>
      <c r="J11" s="58"/>
      <c r="K11" s="57"/>
      <c r="L11" s="59"/>
      <c r="M11" s="60"/>
      <c r="N11" s="53"/>
    </row>
    <row r="12" s="44" customFormat="true" ht="15" hidden="false" customHeight="true" outlineLevel="0" collapsed="false">
      <c r="B12" s="50"/>
      <c r="C12" s="51"/>
      <c r="D12" s="55"/>
      <c r="E12" s="56"/>
      <c r="F12" s="56"/>
      <c r="G12" s="65"/>
      <c r="H12" s="71" t="s">
        <v>59</v>
      </c>
      <c r="I12" s="71"/>
      <c r="J12" s="71"/>
      <c r="K12" s="57"/>
      <c r="L12" s="59"/>
      <c r="M12" s="60"/>
      <c r="N12" s="53"/>
    </row>
    <row r="13" s="44" customFormat="true" ht="13.5" hidden="false" customHeight="true" outlineLevel="0" collapsed="false">
      <c r="B13" s="50"/>
      <c r="C13" s="51"/>
      <c r="D13" s="55"/>
      <c r="E13" s="56"/>
      <c r="F13" s="56"/>
      <c r="G13" s="72" t="s">
        <v>60</v>
      </c>
      <c r="H13" s="56"/>
      <c r="I13" s="73" t="n">
        <v>727</v>
      </c>
      <c r="J13" s="56"/>
      <c r="K13" s="56"/>
      <c r="L13" s="59"/>
      <c r="M13" s="60"/>
      <c r="N13" s="53"/>
    </row>
    <row r="14" s="44" customFormat="true" ht="13.5" hidden="false" customHeight="true" outlineLevel="0" collapsed="false">
      <c r="B14" s="50"/>
      <c r="C14" s="51"/>
      <c r="D14" s="55"/>
      <c r="E14" s="56"/>
      <c r="F14" s="56"/>
      <c r="G14" s="74" t="n">
        <v>40</v>
      </c>
      <c r="H14" s="65"/>
      <c r="I14" s="65"/>
      <c r="J14" s="65"/>
      <c r="K14" s="56"/>
      <c r="L14" s="59"/>
      <c r="M14" s="60"/>
      <c r="N14" s="53"/>
    </row>
    <row r="15" s="44" customFormat="true" ht="13.5" hidden="false" customHeight="true" outlineLevel="0" collapsed="false">
      <c r="B15" s="50"/>
      <c r="C15" s="51"/>
      <c r="D15" s="55"/>
      <c r="E15" s="56"/>
      <c r="F15" s="56"/>
      <c r="G15" s="56"/>
      <c r="H15" s="56"/>
      <c r="I15" s="56"/>
      <c r="J15" s="56"/>
      <c r="K15" s="56"/>
      <c r="L15" s="59"/>
      <c r="M15" s="60"/>
      <c r="N15" s="53"/>
    </row>
    <row r="16" s="44" customFormat="true" ht="13.5" hidden="false" customHeight="true" outlineLevel="0" collapsed="false">
      <c r="B16" s="50"/>
      <c r="C16" s="51"/>
      <c r="D16" s="55"/>
      <c r="E16" s="56"/>
      <c r="F16" s="56"/>
      <c r="G16" s="56"/>
      <c r="H16" s="56"/>
      <c r="I16" s="56"/>
      <c r="J16" s="56"/>
      <c r="K16" s="56"/>
      <c r="L16" s="59"/>
      <c r="M16" s="60"/>
      <c r="N16" s="53"/>
    </row>
    <row r="17" s="44" customFormat="true" ht="13.5" hidden="false" customHeight="true" outlineLevel="0" collapsed="false">
      <c r="B17" s="50"/>
      <c r="C17" s="51"/>
      <c r="D17" s="55"/>
      <c r="E17" s="56"/>
      <c r="F17" s="56"/>
      <c r="G17" s="56"/>
      <c r="H17" s="56"/>
      <c r="I17" s="56"/>
      <c r="J17" s="56"/>
      <c r="K17" s="56"/>
      <c r="L17" s="59"/>
      <c r="M17" s="60"/>
      <c r="N17" s="53"/>
    </row>
    <row r="18" s="44" customFormat="true" ht="9.75" hidden="false" customHeight="true" outlineLevel="0" collapsed="false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3"/>
    </row>
    <row r="19" s="44" customFormat="true" ht="13.5" hidden="false" customHeight="true" outlineLevel="0" collapsed="false">
      <c r="B19" s="50"/>
      <c r="C19" s="51"/>
      <c r="D19" s="51"/>
      <c r="E19" s="51"/>
      <c r="F19" s="75" t="s">
        <v>61</v>
      </c>
      <c r="G19" s="76" t="s">
        <v>62</v>
      </c>
      <c r="H19" s="76"/>
      <c r="I19" s="77"/>
      <c r="J19" s="78"/>
      <c r="K19" s="79" t="n">
        <v>101</v>
      </c>
      <c r="L19" s="51"/>
      <c r="M19" s="51"/>
      <c r="N19" s="53"/>
    </row>
    <row r="20" s="44" customFormat="true" ht="13.5" hidden="false" customHeight="true" outlineLevel="0" collapsed="false">
      <c r="B20" s="50"/>
      <c r="C20" s="51"/>
      <c r="D20" s="51"/>
      <c r="E20" s="51"/>
      <c r="F20" s="75"/>
      <c r="G20" s="80" t="s">
        <v>63</v>
      </c>
      <c r="H20" s="80"/>
      <c r="I20" s="80"/>
      <c r="J20" s="80"/>
      <c r="K20" s="80"/>
      <c r="L20" s="51"/>
      <c r="M20" s="51"/>
      <c r="N20" s="53"/>
    </row>
    <row r="21" s="44" customFormat="true" ht="13.5" hidden="false" customHeight="true" outlineLevel="0" collapsed="false">
      <c r="B21" s="50"/>
      <c r="C21" s="51"/>
      <c r="D21" s="51"/>
      <c r="E21" s="51"/>
      <c r="F21" s="75"/>
      <c r="G21" s="80"/>
      <c r="H21" s="80"/>
      <c r="I21" s="80"/>
      <c r="J21" s="80"/>
      <c r="K21" s="80"/>
      <c r="L21" s="51"/>
      <c r="M21" s="51"/>
      <c r="N21" s="53"/>
    </row>
    <row r="22" s="44" customFormat="true" ht="13.5" hidden="false" customHeight="true" outlineLevel="0" collapsed="false">
      <c r="B22" s="50"/>
      <c r="C22" s="51"/>
      <c r="D22" s="51"/>
      <c r="E22" s="51"/>
      <c r="F22" s="75"/>
      <c r="G22" s="80"/>
      <c r="H22" s="80"/>
      <c r="I22" s="80"/>
      <c r="J22" s="80"/>
      <c r="K22" s="80"/>
      <c r="L22" s="51"/>
      <c r="M22" s="51"/>
      <c r="N22" s="53"/>
    </row>
    <row r="23" s="44" customFormat="true" ht="13.5" hidden="false" customHeight="true" outlineLevel="0" collapsed="false">
      <c r="B23" s="50"/>
      <c r="C23" s="51"/>
      <c r="D23" s="51"/>
      <c r="E23" s="51"/>
      <c r="F23" s="75"/>
      <c r="G23" s="80"/>
      <c r="H23" s="80"/>
      <c r="I23" s="80"/>
      <c r="J23" s="80"/>
      <c r="K23" s="80"/>
      <c r="L23" s="51"/>
      <c r="M23" s="51"/>
      <c r="N23" s="53"/>
    </row>
    <row r="24" s="44" customFormat="true" ht="8.25" hidden="false" customHeight="true" outlineLevel="0" collapsed="false">
      <c r="B24" s="50"/>
      <c r="C24" s="51"/>
      <c r="D24" s="51"/>
      <c r="E24" s="51"/>
      <c r="F24" s="81"/>
      <c r="G24" s="81"/>
      <c r="H24" s="81"/>
      <c r="I24" s="81"/>
      <c r="J24" s="81"/>
      <c r="K24" s="81"/>
      <c r="L24" s="51"/>
      <c r="M24" s="51"/>
      <c r="N24" s="53"/>
    </row>
    <row r="25" s="44" customFormat="true" ht="24" hidden="false" customHeight="true" outlineLevel="0" collapsed="false">
      <c r="B25" s="50"/>
      <c r="C25" s="51"/>
      <c r="D25" s="51"/>
      <c r="E25" s="51"/>
      <c r="F25" s="81"/>
      <c r="G25" s="82" t="s">
        <v>64</v>
      </c>
      <c r="H25" s="82"/>
      <c r="I25" s="82"/>
      <c r="J25" s="83" t="n">
        <f aca="false">I6-SUM(K19:K23)</f>
        <v>1213</v>
      </c>
      <c r="K25" s="81"/>
      <c r="L25" s="51"/>
      <c r="M25" s="51"/>
      <c r="N25" s="53"/>
    </row>
    <row r="26" s="44" customFormat="true" ht="8.25" hidden="false" customHeight="true" outlineLevel="0" collapsed="false">
      <c r="B26" s="50"/>
      <c r="C26" s="51"/>
      <c r="D26" s="51"/>
      <c r="E26" s="51"/>
      <c r="F26" s="81"/>
      <c r="G26" s="81"/>
      <c r="H26" s="81"/>
      <c r="I26" s="81"/>
      <c r="J26" s="81"/>
      <c r="K26" s="81"/>
      <c r="L26" s="51"/>
      <c r="M26" s="51"/>
      <c r="N26" s="53"/>
    </row>
    <row r="27" s="44" customFormat="true" ht="13.5" hidden="false" customHeight="true" outlineLevel="0" collapsed="false">
      <c r="B27" s="50"/>
      <c r="C27" s="51"/>
      <c r="D27" s="51"/>
      <c r="E27" s="51"/>
      <c r="F27" s="84" t="s">
        <v>65</v>
      </c>
      <c r="G27" s="85" t="s">
        <v>66</v>
      </c>
      <c r="H27" s="85"/>
      <c r="I27" s="85"/>
      <c r="J27" s="85"/>
      <c r="K27" s="86" t="n">
        <v>115.8</v>
      </c>
      <c r="L27" s="51"/>
      <c r="M27" s="51"/>
      <c r="N27" s="53"/>
    </row>
    <row r="28" s="44" customFormat="true" ht="13.5" hidden="false" customHeight="true" outlineLevel="0" collapsed="false">
      <c r="B28" s="50"/>
      <c r="C28" s="51"/>
      <c r="D28" s="51"/>
      <c r="E28" s="51"/>
      <c r="F28" s="84"/>
      <c r="G28" s="85" t="s">
        <v>28</v>
      </c>
      <c r="H28" s="85"/>
      <c r="I28" s="85"/>
      <c r="J28" s="85"/>
      <c r="K28" s="86" t="n">
        <v>33</v>
      </c>
      <c r="L28" s="51"/>
      <c r="M28" s="51"/>
      <c r="N28" s="53"/>
    </row>
    <row r="29" s="44" customFormat="true" ht="13.5" hidden="false" customHeight="true" outlineLevel="0" collapsed="false">
      <c r="B29" s="50"/>
      <c r="C29" s="51"/>
      <c r="D29" s="51"/>
      <c r="E29" s="51"/>
      <c r="F29" s="84"/>
      <c r="G29" s="85" t="s">
        <v>67</v>
      </c>
      <c r="H29" s="85"/>
      <c r="I29" s="85"/>
      <c r="J29" s="85"/>
      <c r="K29" s="86" t="n">
        <v>1</v>
      </c>
      <c r="L29" s="51"/>
      <c r="M29" s="51"/>
      <c r="N29" s="53"/>
    </row>
    <row r="30" s="44" customFormat="true" ht="13.5" hidden="false" customHeight="true" outlineLevel="0" collapsed="false">
      <c r="B30" s="50"/>
      <c r="C30" s="51"/>
      <c r="D30" s="51"/>
      <c r="E30" s="51"/>
      <c r="F30" s="84"/>
      <c r="G30" s="87"/>
      <c r="H30" s="87"/>
      <c r="I30" s="87"/>
      <c r="J30" s="87"/>
      <c r="K30" s="88"/>
      <c r="L30" s="51"/>
      <c r="M30" s="51"/>
      <c r="N30" s="53"/>
    </row>
    <row r="31" s="44" customFormat="true" ht="13.5" hidden="false" customHeight="true" outlineLevel="0" collapsed="false">
      <c r="B31" s="50"/>
      <c r="C31" s="51"/>
      <c r="D31" s="51"/>
      <c r="E31" s="51"/>
      <c r="F31" s="84"/>
      <c r="G31" s="87"/>
      <c r="H31" s="87"/>
      <c r="I31" s="87"/>
      <c r="J31" s="87"/>
      <c r="K31" s="89"/>
      <c r="L31" s="51"/>
      <c r="M31" s="51"/>
      <c r="N31" s="53"/>
    </row>
    <row r="32" s="44" customFormat="true" ht="8.25" hidden="false" customHeight="true" outlineLevel="0" collapsed="false">
      <c r="B32" s="50"/>
      <c r="C32" s="51"/>
      <c r="D32" s="51"/>
      <c r="E32" s="51"/>
      <c r="F32" s="81"/>
      <c r="G32" s="81"/>
      <c r="H32" s="81"/>
      <c r="I32" s="81"/>
      <c r="J32" s="81"/>
      <c r="K32" s="81"/>
      <c r="L32" s="51"/>
      <c r="M32" s="51"/>
      <c r="N32" s="53"/>
    </row>
    <row r="33" s="44" customFormat="true" ht="24" hidden="false" customHeight="true" outlineLevel="0" collapsed="false">
      <c r="B33" s="50"/>
      <c r="C33" s="51"/>
      <c r="D33" s="51"/>
      <c r="E33" s="51"/>
      <c r="F33" s="81"/>
      <c r="G33" s="90" t="s">
        <v>68</v>
      </c>
      <c r="H33" s="90"/>
      <c r="I33" s="90"/>
      <c r="J33" s="91" t="n">
        <f aca="false">J25+SUM(K27:K31)</f>
        <v>1362.8</v>
      </c>
      <c r="K33" s="81"/>
      <c r="L33" s="51"/>
      <c r="M33" s="51"/>
      <c r="N33" s="53"/>
    </row>
    <row r="34" s="44" customFormat="true" ht="15" hidden="false" customHeight="true" outlineLevel="0" collapsed="false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</row>
    <row r="35" s="95" customFormat="true" ht="8.25" hidden="false" customHeight="true" outlineLevel="0" collapsed="false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  <row r="36" s="95" customFormat="true" ht="13.5" hidden="false" customHeight="true" outlineLevel="0" collapsed="false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</row>
    <row r="37" s="44" customFormat="true" ht="8.25" hidden="false" customHeight="true" outlineLevel="0" collapsed="false"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</row>
    <row r="38" s="44" customFormat="true" ht="27" hidden="false" customHeight="true" outlineLevel="0" collapsed="false">
      <c r="B38" s="100"/>
      <c r="C38" s="101" t="s">
        <v>69</v>
      </c>
      <c r="D38" s="102" t="s">
        <v>70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3"/>
    </row>
    <row r="39" s="44" customFormat="true" ht="13.5" hidden="false" customHeight="true" outlineLevel="0" collapsed="false">
      <c r="B39" s="100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3"/>
    </row>
    <row r="40" s="44" customFormat="true" ht="24" hidden="false" customHeight="true" outlineLevel="0" collapsed="false">
      <c r="B40" s="100"/>
      <c r="C40" s="104"/>
      <c r="D40" s="104"/>
      <c r="E40" s="104"/>
      <c r="F40" s="105" t="s">
        <v>71</v>
      </c>
      <c r="G40" s="105"/>
      <c r="H40" s="105" t="s">
        <v>72</v>
      </c>
      <c r="I40" s="105"/>
      <c r="J40" s="105" t="s">
        <v>73</v>
      </c>
      <c r="K40" s="105"/>
      <c r="L40" s="104"/>
      <c r="M40" s="104"/>
      <c r="N40" s="103"/>
    </row>
    <row r="41" s="44" customFormat="true" ht="18.75" hidden="false" customHeight="true" outlineLevel="0" collapsed="false">
      <c r="B41" s="100"/>
      <c r="C41" s="104"/>
      <c r="D41" s="104"/>
      <c r="E41" s="104"/>
      <c r="F41" s="106" t="n">
        <f aca="false">J7-J33</f>
        <v>387.2</v>
      </c>
      <c r="G41" s="106"/>
      <c r="H41" s="106" t="n">
        <f aca="false">SUM(H70:J70)+SUM(H98:J98)+SUM(H123:J123)+SUM(H164:J164)</f>
        <v>317.6</v>
      </c>
      <c r="I41" s="106"/>
      <c r="J41" s="106" t="n">
        <f aca="false">F41-H41</f>
        <v>69.6</v>
      </c>
      <c r="K41" s="106"/>
      <c r="L41" s="104"/>
      <c r="M41" s="104"/>
      <c r="N41" s="103"/>
    </row>
    <row r="42" s="44" customFormat="true" ht="13.5" hidden="false" customHeight="true" outlineLevel="0" collapsed="false">
      <c r="B42" s="100"/>
      <c r="C42" s="104"/>
      <c r="D42" s="104"/>
      <c r="E42" s="104"/>
      <c r="F42" s="107"/>
      <c r="G42" s="107"/>
      <c r="H42" s="107"/>
      <c r="I42" s="107"/>
      <c r="J42" s="107"/>
      <c r="K42" s="107"/>
      <c r="L42" s="104"/>
      <c r="M42" s="104"/>
      <c r="N42" s="103"/>
    </row>
    <row r="43" s="44" customFormat="true" ht="17.25" hidden="false" customHeight="true" outlineLevel="0" collapsed="false">
      <c r="B43" s="100"/>
      <c r="C43" s="104"/>
      <c r="D43" s="104"/>
      <c r="E43" s="104"/>
      <c r="F43" s="107"/>
      <c r="G43" s="107"/>
      <c r="H43" s="108" t="s">
        <v>74</v>
      </c>
      <c r="I43" s="108" t="s">
        <v>75</v>
      </c>
      <c r="J43" s="108" t="s">
        <v>76</v>
      </c>
      <c r="K43" s="107"/>
      <c r="L43" s="104"/>
      <c r="M43" s="104"/>
      <c r="N43" s="103"/>
    </row>
    <row r="44" s="44" customFormat="true" ht="17.25" hidden="false" customHeight="true" outlineLevel="0" collapsed="false">
      <c r="B44" s="100"/>
      <c r="C44" s="104"/>
      <c r="D44" s="104"/>
      <c r="E44" s="104"/>
      <c r="F44" s="107"/>
      <c r="G44" s="107"/>
      <c r="H44" s="109" t="n">
        <f aca="false">H70+H98+H123+H164</f>
        <v>107.5</v>
      </c>
      <c r="I44" s="110" t="n">
        <f aca="false">E7+(SUM(H98:J98)-SUM(H164:J164))+(SUM(H98:J98)*((I11/2-G14)-75)/(I13-I11/2))+SUM(H70:J70)*(I11/2-G14/(3*2))/(I13-I11/2)</f>
        <v>85.8239558707644</v>
      </c>
      <c r="J44" s="110" t="n">
        <f aca="false">J70+J98+J123+J164</f>
        <v>105.6</v>
      </c>
      <c r="K44" s="107"/>
      <c r="L44" s="104"/>
      <c r="M44" s="104"/>
      <c r="N44" s="103"/>
    </row>
    <row r="45" s="44" customFormat="true" ht="13.5" hidden="false" customHeight="true" outlineLevel="0" collapsed="false">
      <c r="B45" s="100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3"/>
    </row>
    <row r="46" s="111" customFormat="true" ht="13.5" hidden="false" customHeight="true" outlineLevel="0" collapsed="false">
      <c r="B46" s="112"/>
      <c r="C46" s="113"/>
      <c r="D46" s="114"/>
      <c r="E46" s="114"/>
      <c r="F46" s="114"/>
      <c r="G46" s="115"/>
      <c r="H46" s="115"/>
      <c r="I46" s="115"/>
      <c r="J46" s="115"/>
      <c r="K46" s="114"/>
      <c r="L46" s="114"/>
      <c r="M46" s="114"/>
      <c r="N46" s="116"/>
      <c r="R46" s="111" t="s">
        <v>77</v>
      </c>
    </row>
    <row r="47" s="117" customFormat="true" ht="14.25" hidden="false" customHeight="true" outlineLevel="0" collapsed="false">
      <c r="B47" s="118" t="s">
        <v>78</v>
      </c>
      <c r="C47" s="118"/>
      <c r="D47" s="119" t="s">
        <v>79</v>
      </c>
      <c r="E47" s="120"/>
      <c r="F47" s="121" t="s">
        <v>80</v>
      </c>
      <c r="G47" s="122" t="s">
        <v>81</v>
      </c>
      <c r="H47" s="123" t="s">
        <v>82</v>
      </c>
      <c r="I47" s="124" t="s">
        <v>83</v>
      </c>
      <c r="J47" s="125" t="s">
        <v>77</v>
      </c>
      <c r="K47" s="126" t="s">
        <v>84</v>
      </c>
      <c r="L47" s="126"/>
      <c r="M47" s="126"/>
      <c r="N47" s="126"/>
      <c r="R47" s="117" t="s">
        <v>82</v>
      </c>
    </row>
    <row r="48" s="127" customFormat="true" ht="13.5" hidden="false" customHeight="true" outlineLevel="0" collapsed="false">
      <c r="B48" s="128" t="s">
        <v>85</v>
      </c>
      <c r="C48" s="128"/>
      <c r="D48" s="129" t="s">
        <v>3</v>
      </c>
      <c r="E48" s="129"/>
      <c r="F48" s="130" t="n">
        <f aca="false">IF(ISERROR(VLOOKUP(D48,Ladung!$A:$B,2,FALSE())),0,VLOOKUP(D48,Ladung!$A:$B,2,FALSE()))</f>
        <v>16</v>
      </c>
      <c r="G48" s="131" t="s">
        <v>83</v>
      </c>
      <c r="H48" s="132" t="str">
        <f aca="false">IF($G48="Links",$F48,"")</f>
        <v/>
      </c>
      <c r="I48" s="133" t="n">
        <f aca="false">IF($G48="Mitte",$F48,"")</f>
        <v>16</v>
      </c>
      <c r="J48" s="134" t="str">
        <f aca="false">IF(G48="Rechts",F48,"")</f>
        <v/>
      </c>
      <c r="K48" s="135" t="str">
        <f aca="false">IF($G48="Bemerkungen",$F48,"")</f>
        <v/>
      </c>
      <c r="L48" s="135"/>
      <c r="M48" s="135"/>
      <c r="N48" s="135"/>
      <c r="R48" s="127" t="s">
        <v>77</v>
      </c>
    </row>
    <row r="49" s="127" customFormat="true" ht="13.5" hidden="false" customHeight="true" outlineLevel="0" collapsed="false">
      <c r="B49" s="128"/>
      <c r="C49" s="128"/>
      <c r="D49" s="136" t="s">
        <v>3</v>
      </c>
      <c r="E49" s="136"/>
      <c r="F49" s="130" t="n">
        <f aca="false">IF(ISERROR(VLOOKUP(D49,Ladung!$A:$B,2,FALSE())),0,VLOOKUP(D49,Ladung!$A:$B,2,FALSE()))</f>
        <v>16</v>
      </c>
      <c r="G49" s="131" t="s">
        <v>83</v>
      </c>
      <c r="H49" s="132" t="str">
        <f aca="false">IF($G49="Links",$F49,"")</f>
        <v/>
      </c>
      <c r="I49" s="133" t="n">
        <f aca="false">IF($G49="Mitte",$F49,"")</f>
        <v>16</v>
      </c>
      <c r="J49" s="134" t="str">
        <f aca="false">IF(G49="Rechts",F49,"")</f>
        <v/>
      </c>
      <c r="K49" s="137" t="str">
        <f aca="false">IF($G49="Zugw.",$F49,"")</f>
        <v/>
      </c>
      <c r="L49" s="137"/>
      <c r="M49" s="137"/>
      <c r="N49" s="137"/>
    </row>
    <row r="50" s="127" customFormat="true" ht="13.5" hidden="false" customHeight="true" outlineLevel="0" collapsed="false">
      <c r="B50" s="128"/>
      <c r="C50" s="128"/>
      <c r="D50" s="136" t="s">
        <v>18</v>
      </c>
      <c r="E50" s="136"/>
      <c r="F50" s="130" t="n">
        <f aca="false">IF(ISERROR(VLOOKUP(D50,Ladung!$A:$B,2,FALSE())),0,VLOOKUP(D50,Ladung!$A:$B,2,FALSE()))</f>
        <v>25</v>
      </c>
      <c r="G50" s="131" t="s">
        <v>83</v>
      </c>
      <c r="H50" s="132" t="str">
        <f aca="false">IF($G50="Links",$F50,"")</f>
        <v/>
      </c>
      <c r="I50" s="133" t="n">
        <f aca="false">IF($G50="Mitte",$F50,"")</f>
        <v>25</v>
      </c>
      <c r="J50" s="134" t="str">
        <f aca="false">IF(G50="Rechts",F50,"")</f>
        <v/>
      </c>
      <c r="K50" s="137" t="str">
        <f aca="false">IF($G50="Zugw.",$F50,"")</f>
        <v/>
      </c>
      <c r="L50" s="137"/>
      <c r="M50" s="137"/>
      <c r="N50" s="137"/>
    </row>
    <row r="51" s="127" customFormat="true" ht="13.5" hidden="false" customHeight="true" outlineLevel="0" collapsed="false">
      <c r="B51" s="128"/>
      <c r="C51" s="128"/>
      <c r="D51" s="136" t="s">
        <v>18</v>
      </c>
      <c r="E51" s="136"/>
      <c r="F51" s="130" t="n">
        <f aca="false">IF(ISERROR(VLOOKUP(D51,Ladung!$A:$B,2,FALSE())),0,VLOOKUP(D51,Ladung!$A:$B,2,FALSE()))</f>
        <v>25</v>
      </c>
      <c r="G51" s="131" t="s">
        <v>83</v>
      </c>
      <c r="H51" s="132" t="str">
        <f aca="false">IF($G51="Links",$F51,"")</f>
        <v/>
      </c>
      <c r="I51" s="133" t="n">
        <f aca="false">IF($G51="Mitte",$F51,"")</f>
        <v>25</v>
      </c>
      <c r="J51" s="134" t="str">
        <f aca="false">IF(G51="Rechts",F51,"")</f>
        <v/>
      </c>
      <c r="K51" s="137" t="str">
        <f aca="false">IF($G51="Zugw.",$F51,"")</f>
        <v/>
      </c>
      <c r="L51" s="137"/>
      <c r="M51" s="137"/>
      <c r="N51" s="137"/>
    </row>
    <row r="52" s="127" customFormat="true" ht="13.5" hidden="false" customHeight="true" outlineLevel="0" collapsed="false">
      <c r="B52" s="128"/>
      <c r="C52" s="128"/>
      <c r="D52" s="136" t="s">
        <v>19</v>
      </c>
      <c r="E52" s="136"/>
      <c r="F52" s="130" t="n">
        <f aca="false">IF(ISERROR(VLOOKUP(D52,Ladung!$A:$B,2,FALSE())),0,VLOOKUP(D52,Ladung!$A:$B,2,FALSE()))</f>
        <v>1.3</v>
      </c>
      <c r="G52" s="131" t="s">
        <v>77</v>
      </c>
      <c r="H52" s="132" t="str">
        <f aca="false">IF($G52="Links",$F52,"")</f>
        <v/>
      </c>
      <c r="I52" s="133" t="str">
        <f aca="false">IF($G52="Mitte",$F52,"")</f>
        <v/>
      </c>
      <c r="J52" s="134" t="n">
        <f aca="false">IF(G52="Rechts",F52,"")</f>
        <v>1.3</v>
      </c>
      <c r="K52" s="137" t="str">
        <f aca="false">IF($G52="Zugw.",$F52,"")</f>
        <v/>
      </c>
      <c r="L52" s="137"/>
      <c r="M52" s="137"/>
      <c r="N52" s="137"/>
    </row>
    <row r="53" s="127" customFormat="true" ht="13.5" hidden="false" customHeight="true" outlineLevel="0" collapsed="false">
      <c r="B53" s="128"/>
      <c r="C53" s="128"/>
      <c r="D53" s="136" t="s">
        <v>16</v>
      </c>
      <c r="E53" s="136"/>
      <c r="F53" s="130" t="n">
        <f aca="false">IF(ISERROR(VLOOKUP(D53,Ladung!$A:$B,2,FALSE())),0,VLOOKUP(D53,Ladung!$A:$B,2,FALSE()))</f>
        <v>1.1</v>
      </c>
      <c r="G53" s="131" t="s">
        <v>82</v>
      </c>
      <c r="H53" s="132" t="n">
        <f aca="false">IF($G53="Links",$F53,"")</f>
        <v>1.1</v>
      </c>
      <c r="I53" s="133" t="str">
        <f aca="false">IF($G53="Mitte",$F53,"")</f>
        <v/>
      </c>
      <c r="J53" s="134" t="str">
        <f aca="false">IF(G53="Rechts",F53,"")</f>
        <v/>
      </c>
      <c r="K53" s="137" t="str">
        <f aca="false">IF($G53="Zugw.",$F53,"")</f>
        <v/>
      </c>
      <c r="L53" s="137"/>
      <c r="M53" s="137"/>
      <c r="N53" s="137"/>
    </row>
    <row r="54" s="127" customFormat="true" ht="13.5" hidden="false" customHeight="true" outlineLevel="0" collapsed="false">
      <c r="B54" s="128"/>
      <c r="C54" s="128"/>
      <c r="D54" s="136"/>
      <c r="E54" s="136"/>
      <c r="F54" s="130" t="n">
        <f aca="false">IF(ISERROR(VLOOKUP(D54,Ladung!$A:$B,2,FALSE())),0,VLOOKUP(D54,Ladung!$A:$B,2,FALSE()))</f>
        <v>0</v>
      </c>
      <c r="G54" s="131"/>
      <c r="H54" s="132" t="str">
        <f aca="false">IF($G54="Links",$F54,"")</f>
        <v/>
      </c>
      <c r="I54" s="133" t="str">
        <f aca="false">IF($G54="Mitte",$F54,"")</f>
        <v/>
      </c>
      <c r="J54" s="134"/>
      <c r="K54" s="137" t="str">
        <f aca="false">IF($G54="Zugw.",$F54,"")</f>
        <v/>
      </c>
      <c r="L54" s="137"/>
      <c r="M54" s="137"/>
      <c r="N54" s="137"/>
    </row>
    <row r="55" s="127" customFormat="true" ht="13.5" hidden="false" customHeight="true" outlineLevel="0" collapsed="false">
      <c r="B55" s="128"/>
      <c r="C55" s="128"/>
      <c r="D55" s="136"/>
      <c r="E55" s="136"/>
      <c r="F55" s="130" t="n">
        <f aca="false">IF(ISERROR(VLOOKUP(D55,Ladung!$A:$B,2,FALSE())),0,VLOOKUP(D55,Ladung!$A:$B,2,FALSE()))</f>
        <v>0</v>
      </c>
      <c r="G55" s="131"/>
      <c r="H55" s="132" t="str">
        <f aca="false">IF($G55="Links",$F55,"")</f>
        <v/>
      </c>
      <c r="I55" s="133" t="str">
        <f aca="false">IF($G55="Mitte",$F55,"")</f>
        <v/>
      </c>
      <c r="J55" s="134"/>
      <c r="K55" s="137" t="str">
        <f aca="false">IF($G55="Zugw.",$F55,"")</f>
        <v/>
      </c>
      <c r="L55" s="137"/>
      <c r="M55" s="137"/>
      <c r="N55" s="137"/>
    </row>
    <row r="56" s="127" customFormat="true" ht="13.5" hidden="false" customHeight="true" outlineLevel="0" collapsed="false">
      <c r="B56" s="128"/>
      <c r="C56" s="128"/>
      <c r="D56" s="136"/>
      <c r="E56" s="136"/>
      <c r="F56" s="130" t="n">
        <f aca="false">IF(ISERROR(VLOOKUP(D56,Ladung!$A:$B,2,FALSE())),0,VLOOKUP(D56,Ladung!$A:$B,2,FALSE()))</f>
        <v>0</v>
      </c>
      <c r="G56" s="131"/>
      <c r="H56" s="132" t="str">
        <f aca="false">IF($G56="Links",$F56,"")</f>
        <v/>
      </c>
      <c r="I56" s="133" t="str">
        <f aca="false">IF($G56="Mitte",$F56,"")</f>
        <v/>
      </c>
      <c r="J56" s="134" t="str">
        <f aca="false">IF(G56="Rechts",F56,"")</f>
        <v/>
      </c>
      <c r="K56" s="137" t="str">
        <f aca="false">IF($G56="Zugw.",$F56,"")</f>
        <v/>
      </c>
      <c r="L56" s="137"/>
      <c r="M56" s="137"/>
      <c r="N56" s="137"/>
    </row>
    <row r="57" s="127" customFormat="true" ht="13.5" hidden="false" customHeight="true" outlineLevel="0" collapsed="false">
      <c r="B57" s="128"/>
      <c r="C57" s="128"/>
      <c r="D57" s="136"/>
      <c r="E57" s="136"/>
      <c r="F57" s="130" t="n">
        <f aca="false">IF(ISERROR(VLOOKUP(D57,Ladung!$A:$B,2,FALSE())),0,VLOOKUP(D57,Ladung!$A:$B,2,FALSE()))</f>
        <v>0</v>
      </c>
      <c r="G57" s="131"/>
      <c r="H57" s="132" t="str">
        <f aca="false">IF($G57="Links",$F57,"")</f>
        <v/>
      </c>
      <c r="I57" s="133" t="str">
        <f aca="false">IF($G57="Mitte",$F57,"")</f>
        <v/>
      </c>
      <c r="J57" s="134" t="str">
        <f aca="false">IF(G57="Rechts",F57,"")</f>
        <v/>
      </c>
      <c r="K57" s="137" t="str">
        <f aca="false">IF($G57="Zugw.",$F57,"")</f>
        <v/>
      </c>
      <c r="L57" s="137"/>
      <c r="M57" s="137"/>
      <c r="N57" s="137"/>
    </row>
    <row r="58" s="127" customFormat="true" ht="13.5" hidden="false" customHeight="true" outlineLevel="0" collapsed="false">
      <c r="B58" s="128"/>
      <c r="C58" s="128"/>
      <c r="D58" s="136"/>
      <c r="E58" s="136"/>
      <c r="F58" s="130" t="n">
        <f aca="false">IF(ISERROR(VLOOKUP(D58,Ladung!$A:$B,2,FALSE())),0,VLOOKUP(D58,Ladung!$A:$B,2,FALSE()))</f>
        <v>0</v>
      </c>
      <c r="G58" s="131"/>
      <c r="H58" s="132" t="str">
        <f aca="false">IF($G58="Links",$F58,"")</f>
        <v/>
      </c>
      <c r="I58" s="133" t="str">
        <f aca="false">IF($G58="Mitte",$F58,"")</f>
        <v/>
      </c>
      <c r="J58" s="134" t="str">
        <f aca="false">IF(G58="Rechts",F58,"")</f>
        <v/>
      </c>
      <c r="K58" s="137" t="str">
        <f aca="false">IF($G58="Zugw.",$F58,"")</f>
        <v/>
      </c>
      <c r="L58" s="137"/>
      <c r="M58" s="137"/>
      <c r="N58" s="137"/>
    </row>
    <row r="59" s="127" customFormat="true" ht="13.5" hidden="false" customHeight="true" outlineLevel="0" collapsed="false">
      <c r="B59" s="128"/>
      <c r="C59" s="128"/>
      <c r="D59" s="136"/>
      <c r="E59" s="136"/>
      <c r="F59" s="130" t="n">
        <f aca="false">IF(ISERROR(VLOOKUP(D59,Ladung!$A:$B,2,FALSE())),0,VLOOKUP(D59,Ladung!$A:$B,2,FALSE()))</f>
        <v>0</v>
      </c>
      <c r="G59" s="131"/>
      <c r="H59" s="132" t="str">
        <f aca="false">IF($G59="Links",$F59,"")</f>
        <v/>
      </c>
      <c r="I59" s="133" t="str">
        <f aca="false">IF($G59="Mitte",$F59,"")</f>
        <v/>
      </c>
      <c r="J59" s="134" t="str">
        <f aca="false">IF(G59="Rechts",F59,"")</f>
        <v/>
      </c>
      <c r="K59" s="137" t="str">
        <f aca="false">IF($G59="Zugw.",$F59,"")</f>
        <v/>
      </c>
      <c r="L59" s="137"/>
      <c r="M59" s="137"/>
      <c r="N59" s="137"/>
    </row>
    <row r="60" s="127" customFormat="true" ht="13.5" hidden="false" customHeight="true" outlineLevel="0" collapsed="false">
      <c r="B60" s="128"/>
      <c r="C60" s="128"/>
      <c r="D60" s="136"/>
      <c r="E60" s="136"/>
      <c r="F60" s="130" t="n">
        <f aca="false">IF(ISERROR(VLOOKUP(D60,Ladung!$A:$B,2,FALSE())),0,VLOOKUP(D60,Ladung!$A:$B,2,FALSE()))</f>
        <v>0</v>
      </c>
      <c r="G60" s="131"/>
      <c r="H60" s="132" t="str">
        <f aca="false">IF($G60="Links",$F60,"")</f>
        <v/>
      </c>
      <c r="I60" s="133" t="str">
        <f aca="false">IF($G60="Mitte",$F60,"")</f>
        <v/>
      </c>
      <c r="J60" s="134" t="str">
        <f aca="false">IF(G60="Rechts",F60,"")</f>
        <v/>
      </c>
      <c r="K60" s="137" t="str">
        <f aca="false">IF($G60="Zugw.",$F60,"")</f>
        <v/>
      </c>
      <c r="L60" s="137"/>
      <c r="M60" s="137"/>
      <c r="N60" s="137"/>
    </row>
    <row r="61" s="127" customFormat="true" ht="13.5" hidden="false" customHeight="true" outlineLevel="0" collapsed="false">
      <c r="B61" s="128"/>
      <c r="C61" s="128"/>
      <c r="D61" s="136"/>
      <c r="E61" s="136"/>
      <c r="F61" s="130" t="n">
        <f aca="false">IF(ISERROR(VLOOKUP(D61,Ladung!$A:$B,2,FALSE())),0,VLOOKUP(D61,Ladung!$A:$B,2,FALSE()))</f>
        <v>0</v>
      </c>
      <c r="G61" s="131"/>
      <c r="H61" s="132" t="str">
        <f aca="false">IF($G61="Links",$F61,"")</f>
        <v/>
      </c>
      <c r="I61" s="133" t="str">
        <f aca="false">IF($G61="Mitte",$F61,"")</f>
        <v/>
      </c>
      <c r="J61" s="134" t="str">
        <f aca="false">IF(G61="Rechts",F61,"")</f>
        <v/>
      </c>
      <c r="K61" s="137" t="str">
        <f aca="false">IF($G61="Zugw.",$F61,"")</f>
        <v/>
      </c>
      <c r="L61" s="137"/>
      <c r="M61" s="137"/>
      <c r="N61" s="137"/>
    </row>
    <row r="62" s="127" customFormat="true" ht="13.5" hidden="false" customHeight="true" outlineLevel="0" collapsed="false">
      <c r="B62" s="128"/>
      <c r="C62" s="128"/>
      <c r="D62" s="136"/>
      <c r="E62" s="136"/>
      <c r="F62" s="130" t="n">
        <f aca="false">IF(ISERROR(VLOOKUP(D62,Ladung!$A:$B,2,FALSE())),0,VLOOKUP(D62,Ladung!$A:$B,2,FALSE()))</f>
        <v>0</v>
      </c>
      <c r="G62" s="131"/>
      <c r="H62" s="132" t="str">
        <f aca="false">IF($G62="Links",$F62,"")</f>
        <v/>
      </c>
      <c r="I62" s="133" t="str">
        <f aca="false">IF($G62="Mitte",$F62,"")</f>
        <v/>
      </c>
      <c r="J62" s="134" t="str">
        <f aca="false">IF(G62="Rechts",F62,"")</f>
        <v/>
      </c>
      <c r="K62" s="137" t="str">
        <f aca="false">IF($G62="Zugw.",$F62,"")</f>
        <v/>
      </c>
      <c r="L62" s="137"/>
      <c r="M62" s="137"/>
      <c r="N62" s="137"/>
    </row>
    <row r="63" s="127" customFormat="true" ht="13.5" hidden="false" customHeight="true" outlineLevel="0" collapsed="false">
      <c r="B63" s="128"/>
      <c r="C63" s="128"/>
      <c r="D63" s="136"/>
      <c r="E63" s="136"/>
      <c r="F63" s="130" t="n">
        <f aca="false">IF(ISERROR(VLOOKUP(D63,Ladung!$A:$B,2,FALSE())),0,VLOOKUP(D63,Ladung!$A:$B,2,FALSE()))</f>
        <v>0</v>
      </c>
      <c r="G63" s="131"/>
      <c r="H63" s="132" t="str">
        <f aca="false">IF($G63="Links",$F63,"")</f>
        <v/>
      </c>
      <c r="I63" s="133" t="str">
        <f aca="false">IF($G63="Mitte",$F63,"")</f>
        <v/>
      </c>
      <c r="J63" s="134" t="str">
        <f aca="false">IF(G63="Rechts",F63,"")</f>
        <v/>
      </c>
      <c r="K63" s="137" t="str">
        <f aca="false">IF($G63="Zugw.",$F63,"")</f>
        <v/>
      </c>
      <c r="L63" s="137"/>
      <c r="M63" s="137"/>
      <c r="N63" s="137"/>
    </row>
    <row r="64" s="127" customFormat="true" ht="13.5" hidden="false" customHeight="true" outlineLevel="0" collapsed="false">
      <c r="B64" s="128"/>
      <c r="C64" s="128"/>
      <c r="D64" s="136"/>
      <c r="E64" s="136"/>
      <c r="F64" s="130" t="n">
        <f aca="false">IF(ISERROR(VLOOKUP(D64,Ladung!$A:$B,2,FALSE())),0,VLOOKUP(D64,Ladung!$A:$B,2,FALSE()))</f>
        <v>0</v>
      </c>
      <c r="G64" s="131"/>
      <c r="H64" s="132" t="str">
        <f aca="false">IF($G64="Links",$F64,"")</f>
        <v/>
      </c>
      <c r="I64" s="133" t="str">
        <f aca="false">IF($G64="Mitte",$F64,"")</f>
        <v/>
      </c>
      <c r="J64" s="134" t="str">
        <f aca="false">IF(G64="Rechts",F64,"")</f>
        <v/>
      </c>
      <c r="K64" s="137" t="str">
        <f aca="false">IF($G64="Zugw.",$F64,"")</f>
        <v/>
      </c>
      <c r="L64" s="137"/>
      <c r="M64" s="137"/>
      <c r="N64" s="137"/>
    </row>
    <row r="65" s="127" customFormat="true" ht="13.5" hidden="false" customHeight="true" outlineLevel="0" collapsed="false">
      <c r="B65" s="128"/>
      <c r="C65" s="128"/>
      <c r="D65" s="136"/>
      <c r="E65" s="136"/>
      <c r="F65" s="130" t="n">
        <f aca="false">IF(ISERROR(VLOOKUP(D65,Ladung!$A:$B,2,FALSE())),0,VLOOKUP(D65,Ladung!$A:$B,2,FALSE()))</f>
        <v>0</v>
      </c>
      <c r="G65" s="131"/>
      <c r="H65" s="132" t="str">
        <f aca="false">IF($G65="Links",$F65,"")</f>
        <v/>
      </c>
      <c r="I65" s="133" t="str">
        <f aca="false">IF($G65="Mitte",$F65,"")</f>
        <v/>
      </c>
      <c r="J65" s="134" t="str">
        <f aca="false">IF(G65="Rechts",F65,"")</f>
        <v/>
      </c>
      <c r="K65" s="137" t="str">
        <f aca="false">IF($G65="Zugw.",$F65,"")</f>
        <v/>
      </c>
      <c r="L65" s="137"/>
      <c r="M65" s="137"/>
      <c r="N65" s="137"/>
    </row>
    <row r="66" s="127" customFormat="true" ht="13.5" hidden="false" customHeight="true" outlineLevel="0" collapsed="false">
      <c r="B66" s="128"/>
      <c r="C66" s="128"/>
      <c r="D66" s="136"/>
      <c r="E66" s="136"/>
      <c r="F66" s="130" t="n">
        <f aca="false">IF(ISERROR(VLOOKUP(D66,Ladung!$A:$B,2,FALSE())),0,VLOOKUP(D66,Ladung!$A:$B,2,FALSE()))</f>
        <v>0</v>
      </c>
      <c r="G66" s="131"/>
      <c r="H66" s="132" t="str">
        <f aca="false">IF($G66="Links",$F66,"")</f>
        <v/>
      </c>
      <c r="I66" s="133" t="str">
        <f aca="false">IF($G66="Mitte",$F66,"")</f>
        <v/>
      </c>
      <c r="J66" s="134" t="str">
        <f aca="false">IF(G66="Rechts",F66,"")</f>
        <v/>
      </c>
      <c r="K66" s="137" t="str">
        <f aca="false">IF($G66="Zugw.",$F66,"")</f>
        <v/>
      </c>
      <c r="L66" s="137"/>
      <c r="M66" s="137"/>
      <c r="N66" s="137"/>
    </row>
    <row r="67" s="127" customFormat="true" ht="13.5" hidden="false" customHeight="true" outlineLevel="0" collapsed="false">
      <c r="B67" s="128"/>
      <c r="C67" s="128"/>
      <c r="D67" s="136"/>
      <c r="E67" s="136"/>
      <c r="F67" s="130" t="n">
        <f aca="false">IF(ISERROR(VLOOKUP(D67,Ladung!$A:$B,2,FALSE())),0,VLOOKUP(D67,Ladung!$A:$B,2,FALSE()))</f>
        <v>0</v>
      </c>
      <c r="G67" s="131"/>
      <c r="H67" s="132" t="str">
        <f aca="false">IF($G67="Links",$F67,"")</f>
        <v/>
      </c>
      <c r="I67" s="133" t="str">
        <f aca="false">IF($G67="Mitte",$F67,"")</f>
        <v/>
      </c>
      <c r="J67" s="134" t="str">
        <f aca="false">IF(G67="Rechts",F67,"")</f>
        <v/>
      </c>
      <c r="K67" s="137" t="str">
        <f aca="false">IF($G67="Zugw.",$F67,"")</f>
        <v/>
      </c>
      <c r="L67" s="137"/>
      <c r="M67" s="137"/>
      <c r="N67" s="137"/>
    </row>
    <row r="68" s="127" customFormat="true" ht="13.5" hidden="false" customHeight="true" outlineLevel="0" collapsed="false">
      <c r="B68" s="128"/>
      <c r="C68" s="128"/>
      <c r="D68" s="136"/>
      <c r="E68" s="136"/>
      <c r="F68" s="130" t="n">
        <f aca="false">IF(ISERROR(VLOOKUP(D68,Ladung!$A:$B,2,FALSE())),0,VLOOKUP(D68,Ladung!$A:$B,2,FALSE()))</f>
        <v>0</v>
      </c>
      <c r="G68" s="131"/>
      <c r="H68" s="132" t="str">
        <f aca="false">IF($G68="Links",$F68,"")</f>
        <v/>
      </c>
      <c r="I68" s="133" t="str">
        <f aca="false">IF($G68="Mitte",$F68,"")</f>
        <v/>
      </c>
      <c r="J68" s="134" t="str">
        <f aca="false">IF(G68="Rechts",F68,"")</f>
        <v/>
      </c>
      <c r="K68" s="137" t="str">
        <f aca="false">IF($G68="Zugw.",$F68,"")</f>
        <v/>
      </c>
      <c r="L68" s="137"/>
      <c r="M68" s="137"/>
      <c r="N68" s="137"/>
    </row>
    <row r="69" s="127" customFormat="true" ht="13.5" hidden="false" customHeight="true" outlineLevel="0" collapsed="false">
      <c r="B69" s="128"/>
      <c r="C69" s="128"/>
      <c r="D69" s="138"/>
      <c r="E69" s="138"/>
      <c r="F69" s="139" t="n">
        <f aca="false">IF(ISERROR(VLOOKUP(D69,Ladung!$A:$B,2,FALSE())),0,VLOOKUP(D69,Ladung!$A:$B,2,FALSE()))</f>
        <v>0</v>
      </c>
      <c r="G69" s="140"/>
      <c r="H69" s="141" t="str">
        <f aca="false">IF($G69="Links",$F69,"")</f>
        <v/>
      </c>
      <c r="I69" s="142" t="str">
        <f aca="false">IF($G69="Mitte",$F69,"")</f>
        <v/>
      </c>
      <c r="J69" s="143" t="str">
        <f aca="false">IF(G69="Rechts",F69,"")</f>
        <v/>
      </c>
      <c r="K69" s="144" t="str">
        <f aca="false">IF($G69="Zugw.",$F69,"")</f>
        <v/>
      </c>
      <c r="L69" s="144"/>
      <c r="M69" s="144"/>
      <c r="N69" s="144"/>
    </row>
    <row r="70" customFormat="false" ht="13.5" hidden="false" customHeight="true" outlineLevel="0" collapsed="false">
      <c r="A70" s="43"/>
      <c r="B70" s="145"/>
      <c r="C70" s="145"/>
      <c r="D70" s="146"/>
      <c r="E70" s="146"/>
      <c r="F70" s="147"/>
      <c r="G70" s="148"/>
      <c r="H70" s="149" t="n">
        <f aca="false">SUM(H$48:H$69)</f>
        <v>1.1</v>
      </c>
      <c r="I70" s="150" t="n">
        <f aca="false">SUM(I$48:I$69)</f>
        <v>82</v>
      </c>
      <c r="J70" s="151" t="n">
        <f aca="false">SUM(J$48:J$69)</f>
        <v>1.3</v>
      </c>
      <c r="K70" s="152"/>
      <c r="L70" s="152"/>
      <c r="M70" s="153"/>
      <c r="N70" s="153"/>
      <c r="O70" s="43"/>
    </row>
    <row r="71" customFormat="false" ht="9.75" hidden="false" customHeight="true" outlineLevel="0" collapsed="false">
      <c r="A71" s="43"/>
      <c r="B71" s="154"/>
      <c r="C71" s="154"/>
      <c r="D71" s="155"/>
      <c r="E71" s="155"/>
      <c r="F71" s="156"/>
      <c r="G71" s="157"/>
      <c r="H71" s="158"/>
      <c r="I71" s="158"/>
      <c r="J71" s="158"/>
      <c r="K71" s="159"/>
      <c r="L71" s="159"/>
      <c r="M71" s="160"/>
      <c r="N71" s="160"/>
      <c r="O71" s="43"/>
    </row>
    <row r="72" s="161" customFormat="true" ht="13.5" hidden="false" customHeight="true" outlineLevel="0" collapsed="false">
      <c r="B72" s="162" t="s">
        <v>86</v>
      </c>
      <c r="C72" s="162"/>
      <c r="D72" s="129" t="s">
        <v>14</v>
      </c>
      <c r="E72" s="129"/>
      <c r="F72" s="163" t="n">
        <f aca="false">IF(ISERROR(VLOOKUP(D72,Ladung!$A:$B,2,FALSE())),0,VLOOKUP(D72,Ladung!$A:$B,2,FALSE()))</f>
        <v>1.2</v>
      </c>
      <c r="G72" s="131" t="s">
        <v>83</v>
      </c>
      <c r="H72" s="164" t="str">
        <f aca="false">IF($G72="Links",$F72,"")</f>
        <v/>
      </c>
      <c r="I72" s="165" t="n">
        <f aca="false">IF($G72="Mitte",$F72,"")</f>
        <v>1.2</v>
      </c>
      <c r="J72" s="166" t="str">
        <f aca="false">IF($G72="Rechts",$F72,"")</f>
        <v/>
      </c>
      <c r="K72" s="135" t="str">
        <f aca="false">IF($G72="Zugw.",$F72,"")</f>
        <v/>
      </c>
      <c r="L72" s="135"/>
      <c r="M72" s="135"/>
      <c r="N72" s="135"/>
    </row>
    <row r="73" s="161" customFormat="true" ht="13.5" hidden="false" customHeight="true" outlineLevel="0" collapsed="false">
      <c r="B73" s="162"/>
      <c r="C73" s="162"/>
      <c r="D73" s="136" t="s">
        <v>15</v>
      </c>
      <c r="E73" s="136"/>
      <c r="F73" s="167" t="n">
        <f aca="false">IF(ISERROR(VLOOKUP(D73,Ladung!$A:$B,2,FALSE())),0,VLOOKUP(D73,Ladung!$A:$B,2,FALSE()))</f>
        <v>14.8</v>
      </c>
      <c r="G73" s="131" t="s">
        <v>77</v>
      </c>
      <c r="H73" s="168" t="str">
        <f aca="false">IF($G73="Links",$F73,"")</f>
        <v/>
      </c>
      <c r="I73" s="169" t="str">
        <f aca="false">IF($G73="Mitte",$F73,"")</f>
        <v/>
      </c>
      <c r="J73" s="170" t="n">
        <f aca="false">IF($G73="Rechts",$F73,"")</f>
        <v>14.8</v>
      </c>
      <c r="K73" s="137" t="str">
        <f aca="false">IF($G73="Zugw.",$F73,"")</f>
        <v/>
      </c>
      <c r="L73" s="137"/>
      <c r="M73" s="137"/>
      <c r="N73" s="137"/>
    </row>
    <row r="74" s="161" customFormat="true" ht="13.5" hidden="false" customHeight="true" outlineLevel="0" collapsed="false">
      <c r="B74" s="162"/>
      <c r="C74" s="162"/>
      <c r="D74" s="136" t="s">
        <v>21</v>
      </c>
      <c r="E74" s="136"/>
      <c r="F74" s="167" t="n">
        <f aca="false">IF(ISERROR(VLOOKUP(D74,Ladung!$A:$B,2,FALSE())),0,VLOOKUP(D74,Ladung!$A:$B,2,FALSE()))</f>
        <v>5.5</v>
      </c>
      <c r="G74" s="131" t="s">
        <v>77</v>
      </c>
      <c r="H74" s="168" t="str">
        <f aca="false">IF($G74="Links",$F74,"")</f>
        <v/>
      </c>
      <c r="I74" s="169" t="str">
        <f aca="false">IF($G74="Mitte",$F74,"")</f>
        <v/>
      </c>
      <c r="J74" s="170" t="n">
        <f aca="false">IF($G74="Rechts",$F74,"")</f>
        <v>5.5</v>
      </c>
      <c r="K74" s="137" t="str">
        <f aca="false">IF($G74="Zugw.",$F74,"")</f>
        <v/>
      </c>
      <c r="L74" s="137"/>
      <c r="M74" s="137"/>
      <c r="N74" s="137"/>
    </row>
    <row r="75" s="161" customFormat="true" ht="13.5" hidden="false" customHeight="true" outlineLevel="0" collapsed="false">
      <c r="B75" s="162"/>
      <c r="C75" s="162"/>
      <c r="D75" s="136" t="s">
        <v>22</v>
      </c>
      <c r="E75" s="136"/>
      <c r="F75" s="167" t="n">
        <f aca="false">IF(ISERROR(VLOOKUP(D75,Ladung!$A:$B,2,FALSE())),0,VLOOKUP(D75,Ladung!$A:$B,2,FALSE()))</f>
        <v>1.8</v>
      </c>
      <c r="G75" s="131" t="s">
        <v>77</v>
      </c>
      <c r="H75" s="168" t="str">
        <f aca="false">IF($G75="Links",$F75,"")</f>
        <v/>
      </c>
      <c r="I75" s="169" t="str">
        <f aca="false">IF($G75="Mitte",$F75,"")</f>
        <v/>
      </c>
      <c r="J75" s="170" t="n">
        <f aca="false">IF($G75="Rechts",$F75,"")</f>
        <v>1.8</v>
      </c>
      <c r="K75" s="137" t="str">
        <f aca="false">IF($G75="Zugw.",$F75,"")</f>
        <v/>
      </c>
      <c r="L75" s="137"/>
      <c r="M75" s="137"/>
      <c r="N75" s="137"/>
    </row>
    <row r="76" s="161" customFormat="true" ht="13.5" hidden="false" customHeight="true" outlineLevel="0" collapsed="false">
      <c r="B76" s="162"/>
      <c r="C76" s="162"/>
      <c r="D76" s="136" t="s">
        <v>26</v>
      </c>
      <c r="E76" s="136"/>
      <c r="F76" s="167" t="n">
        <f aca="false">IF(ISERROR(VLOOKUP(D76,Ladung!$A:$B,2,FALSE())),0,VLOOKUP(D76,Ladung!$A:$B,2,FALSE()))</f>
        <v>3</v>
      </c>
      <c r="G76" s="131" t="s">
        <v>77</v>
      </c>
      <c r="H76" s="168" t="str">
        <f aca="false">IF($G76="Links",$F76,"")</f>
        <v/>
      </c>
      <c r="I76" s="169" t="str">
        <f aca="false">IF($G76="Mitte",$F76,"")</f>
        <v/>
      </c>
      <c r="J76" s="170" t="n">
        <f aca="false">IF($G76="Rechts",$F76,"")</f>
        <v>3</v>
      </c>
      <c r="K76" s="137" t="str">
        <f aca="false">IF($G76="Zugw.",$F76,"")</f>
        <v/>
      </c>
      <c r="L76" s="137"/>
      <c r="M76" s="137"/>
      <c r="N76" s="137"/>
    </row>
    <row r="77" s="161" customFormat="true" ht="13.5" hidden="false" customHeight="true" outlineLevel="0" collapsed="false">
      <c r="B77" s="162"/>
      <c r="C77" s="162"/>
      <c r="D77" s="136" t="s">
        <v>24</v>
      </c>
      <c r="E77" s="136"/>
      <c r="F77" s="167" t="n">
        <f aca="false">IF(ISERROR(VLOOKUP(D77,Ladung!$A:$B,2,FALSE())),0,VLOOKUP(D77,Ladung!$A:$B,2,FALSE()))</f>
        <v>3.6</v>
      </c>
      <c r="G77" s="131" t="s">
        <v>77</v>
      </c>
      <c r="H77" s="168" t="str">
        <f aca="false">IF($G77="Links",$F77,"")</f>
        <v/>
      </c>
      <c r="I77" s="169" t="str">
        <f aca="false">IF($G77="Mitte",$F77,"")</f>
        <v/>
      </c>
      <c r="J77" s="170" t="n">
        <f aca="false">IF($G77="Rechts",$F77,"")</f>
        <v>3.6</v>
      </c>
      <c r="K77" s="137" t="str">
        <f aca="false">IF($G77="Zugw.",$F77,"")</f>
        <v/>
      </c>
      <c r="L77" s="137"/>
      <c r="M77" s="137"/>
      <c r="N77" s="137"/>
    </row>
    <row r="78" s="161" customFormat="true" ht="13.5" hidden="false" customHeight="true" outlineLevel="0" collapsed="false">
      <c r="B78" s="162"/>
      <c r="C78" s="162"/>
      <c r="D78" s="136" t="s">
        <v>23</v>
      </c>
      <c r="E78" s="136"/>
      <c r="F78" s="167" t="n">
        <f aca="false">IF(ISERROR(VLOOKUP(D78,Ladung!$A:$B,2,FALSE())),0,VLOOKUP(D78,Ladung!$A:$B,2,FALSE()))</f>
        <v>2.1</v>
      </c>
      <c r="G78" s="131" t="s">
        <v>83</v>
      </c>
      <c r="H78" s="168" t="str">
        <f aca="false">IF($G78="Links",$F78,"")</f>
        <v/>
      </c>
      <c r="I78" s="169" t="n">
        <f aca="false">IF($G78="Mitte",$F78,"")</f>
        <v>2.1</v>
      </c>
      <c r="J78" s="170" t="str">
        <f aca="false">IF($G78="Rechts",$F78,"")</f>
        <v/>
      </c>
      <c r="K78" s="137" t="str">
        <f aca="false">IF($G78="Zugw.",$F78,"")</f>
        <v/>
      </c>
      <c r="L78" s="137"/>
      <c r="M78" s="137"/>
      <c r="N78" s="137"/>
    </row>
    <row r="79" s="161" customFormat="true" ht="13.5" hidden="false" customHeight="true" outlineLevel="0" collapsed="false">
      <c r="B79" s="162"/>
      <c r="C79" s="162"/>
      <c r="D79" s="136" t="s">
        <v>32</v>
      </c>
      <c r="E79" s="136"/>
      <c r="F79" s="167" t="n">
        <f aca="false">IF(ISERROR(VLOOKUP(D79,Ladung!$A:$B,2,FALSE())),0,VLOOKUP(D79,Ladung!$A:$B,2,FALSE()))</f>
        <v>3</v>
      </c>
      <c r="G79" s="131" t="s">
        <v>77</v>
      </c>
      <c r="H79" s="168" t="str">
        <f aca="false">IF($G79="Links",$F79,"")</f>
        <v/>
      </c>
      <c r="I79" s="169" t="str">
        <f aca="false">IF($G79="Mitte",$F79,"")</f>
        <v/>
      </c>
      <c r="J79" s="170" t="n">
        <f aca="false">IF($G79="Rechts",$F79,"")</f>
        <v>3</v>
      </c>
      <c r="K79" s="137" t="str">
        <f aca="false">IF($G79="Zugw.",$F79,"")</f>
        <v/>
      </c>
      <c r="L79" s="137"/>
      <c r="M79" s="137"/>
      <c r="N79" s="137"/>
    </row>
    <row r="80" s="161" customFormat="true" ht="13.5" hidden="false" customHeight="true" outlineLevel="0" collapsed="false">
      <c r="B80" s="162"/>
      <c r="C80" s="162"/>
      <c r="D80" s="136" t="s">
        <v>37</v>
      </c>
      <c r="E80" s="136"/>
      <c r="F80" s="167" t="n">
        <f aca="false">IF(ISERROR(VLOOKUP(D80,Ladung!$A:$B,2,FALSE())),0,VLOOKUP(D80,Ladung!$A:$B,2,FALSE()))</f>
        <v>3.5</v>
      </c>
      <c r="G80" s="131" t="s">
        <v>77</v>
      </c>
      <c r="H80" s="168" t="str">
        <f aca="false">IF($G80="Links",$F80,"")</f>
        <v/>
      </c>
      <c r="I80" s="169" t="str">
        <f aca="false">IF($G80="Mitte",$F80,"")</f>
        <v/>
      </c>
      <c r="J80" s="170" t="n">
        <f aca="false">IF($G80="Rechts",$F80,"")</f>
        <v>3.5</v>
      </c>
      <c r="K80" s="137" t="str">
        <f aca="false">IF($G80="Zugw.",$F80,"")</f>
        <v/>
      </c>
      <c r="L80" s="137"/>
      <c r="M80" s="137"/>
      <c r="N80" s="137"/>
    </row>
    <row r="81" s="161" customFormat="true" ht="13.5" hidden="false" customHeight="true" outlineLevel="0" collapsed="false">
      <c r="B81" s="162"/>
      <c r="C81" s="162"/>
      <c r="D81" s="136" t="s">
        <v>48</v>
      </c>
      <c r="E81" s="136"/>
      <c r="F81" s="167" t="n">
        <f aca="false">IF(ISERROR(VLOOKUP(D81,Ladung!$A:$B,2,FALSE())),0,VLOOKUP(D81,Ladung!$A:$B,2,FALSE()))</f>
        <v>4.4</v>
      </c>
      <c r="G81" s="131" t="s">
        <v>83</v>
      </c>
      <c r="H81" s="168" t="str">
        <f aca="false">IF($G81="Links",$F81,"")</f>
        <v/>
      </c>
      <c r="I81" s="169" t="n">
        <f aca="false">IF($G81="Mitte",$F81,"")</f>
        <v>4.4</v>
      </c>
      <c r="J81" s="170" t="str">
        <f aca="false">IF($G81="Rechts",$F81,"")</f>
        <v/>
      </c>
      <c r="K81" s="137" t="str">
        <f aca="false">IF($G81="Zugw.",$F81,"")</f>
        <v/>
      </c>
      <c r="L81" s="137"/>
      <c r="M81" s="137"/>
      <c r="N81" s="137"/>
    </row>
    <row r="82" s="161" customFormat="true" ht="13.5" hidden="false" customHeight="true" outlineLevel="0" collapsed="false">
      <c r="B82" s="162"/>
      <c r="C82" s="162"/>
      <c r="D82" s="136" t="s">
        <v>29</v>
      </c>
      <c r="E82" s="136"/>
      <c r="F82" s="167" t="n">
        <f aca="false">IF(ISERROR(VLOOKUP(D82,Ladung!$A:$B,2,FALSE())),0,VLOOKUP(D82,Ladung!$A:$B,2,FALSE()))</f>
        <v>3.2</v>
      </c>
      <c r="G82" s="131" t="s">
        <v>83</v>
      </c>
      <c r="H82" s="168" t="str">
        <f aca="false">IF($G82="Links",$F82,"")</f>
        <v/>
      </c>
      <c r="I82" s="169" t="n">
        <f aca="false">IF($G82="Mitte",$F82,"")</f>
        <v>3.2</v>
      </c>
      <c r="J82" s="170" t="str">
        <f aca="false">IF($G82="Rechts",$F82,"")</f>
        <v/>
      </c>
      <c r="K82" s="137" t="str">
        <f aca="false">IF($G82="Zugw.",$F82,"")</f>
        <v/>
      </c>
      <c r="L82" s="137"/>
      <c r="M82" s="137"/>
      <c r="N82" s="137"/>
    </row>
    <row r="83" s="161" customFormat="true" ht="13.5" hidden="false" customHeight="true" outlineLevel="0" collapsed="false">
      <c r="B83" s="162"/>
      <c r="C83" s="162"/>
      <c r="D83" s="136"/>
      <c r="E83" s="136"/>
      <c r="F83" s="167" t="n">
        <f aca="false">IF(ISERROR(VLOOKUP(D83,Ladung!$A:$B,2,FALSE())),0,VLOOKUP(D83,Ladung!$A:$B,2,FALSE()))</f>
        <v>0</v>
      </c>
      <c r="G83" s="131"/>
      <c r="H83" s="168" t="str">
        <f aca="false">IF($G83="Links",$F83,"")</f>
        <v/>
      </c>
      <c r="I83" s="169" t="str">
        <f aca="false">IF($G83="Mitte",$F83,"")</f>
        <v/>
      </c>
      <c r="J83" s="170" t="str">
        <f aca="false">IF($G83="Rechts",$F83,"")</f>
        <v/>
      </c>
      <c r="K83" s="137" t="str">
        <f aca="false">IF($G83="Zugw.",$F83,"")</f>
        <v/>
      </c>
      <c r="L83" s="137"/>
      <c r="M83" s="137"/>
      <c r="N83" s="137"/>
    </row>
    <row r="84" s="161" customFormat="true" ht="13.5" hidden="false" customHeight="true" outlineLevel="0" collapsed="false">
      <c r="B84" s="162"/>
      <c r="C84" s="162"/>
      <c r="D84" s="136"/>
      <c r="E84" s="136"/>
      <c r="F84" s="167" t="n">
        <f aca="false">IF(ISERROR(VLOOKUP(D84,Ladung!$A:$B,2,FALSE())),0,VLOOKUP(D84,Ladung!$A:$B,2,FALSE()))</f>
        <v>0</v>
      </c>
      <c r="G84" s="131"/>
      <c r="H84" s="168" t="str">
        <f aca="false">IF($G84="Links",$F84,"")</f>
        <v/>
      </c>
      <c r="I84" s="169" t="str">
        <f aca="false">IF($G84="Mitte",$F84,"")</f>
        <v/>
      </c>
      <c r="J84" s="170" t="str">
        <f aca="false">IF($G84="Rechts",$F84,"")</f>
        <v/>
      </c>
      <c r="K84" s="137" t="str">
        <f aca="false">IF($G84="Zugw.",$F84,"")</f>
        <v/>
      </c>
      <c r="L84" s="137"/>
      <c r="M84" s="137"/>
      <c r="N84" s="137"/>
    </row>
    <row r="85" s="161" customFormat="true" ht="13.5" hidden="false" customHeight="true" outlineLevel="0" collapsed="false">
      <c r="B85" s="162"/>
      <c r="C85" s="162"/>
      <c r="D85" s="136"/>
      <c r="E85" s="136"/>
      <c r="F85" s="167" t="n">
        <f aca="false">IF(ISERROR(VLOOKUP(D85,Ladung!$A:$B,2,FALSE())),0,VLOOKUP(D85,Ladung!$A:$B,2,FALSE()))</f>
        <v>0</v>
      </c>
      <c r="G85" s="131"/>
      <c r="H85" s="168" t="str">
        <f aca="false">IF($G85="Links",$F85,"")</f>
        <v/>
      </c>
      <c r="I85" s="169" t="str">
        <f aca="false">IF($G85="Mitte",$F85,"")</f>
        <v/>
      </c>
      <c r="J85" s="170" t="str">
        <f aca="false">IF($G85="Rechts",$F85,"")</f>
        <v/>
      </c>
      <c r="K85" s="137" t="str">
        <f aca="false">IF($G85="Zugw.",$F85,"")</f>
        <v/>
      </c>
      <c r="L85" s="137"/>
      <c r="M85" s="137"/>
      <c r="N85" s="137"/>
    </row>
    <row r="86" s="161" customFormat="true" ht="13.5" hidden="false" customHeight="true" outlineLevel="0" collapsed="false">
      <c r="B86" s="162"/>
      <c r="C86" s="162"/>
      <c r="D86" s="136"/>
      <c r="E86" s="136"/>
      <c r="F86" s="167" t="n">
        <f aca="false">IF(ISERROR(VLOOKUP(D86,Ladung!$A:$B,2,FALSE())),0,VLOOKUP(D86,Ladung!$A:$B,2,FALSE()))</f>
        <v>0</v>
      </c>
      <c r="G86" s="131"/>
      <c r="H86" s="168" t="str">
        <f aca="false">IF($G86="Links",$F86,"")</f>
        <v/>
      </c>
      <c r="I86" s="169" t="str">
        <f aca="false">IF($G86="Mitte",$F86,"")</f>
        <v/>
      </c>
      <c r="J86" s="170" t="str">
        <f aca="false">IF($G86="Rechts",$F86,"")</f>
        <v/>
      </c>
      <c r="K86" s="137" t="str">
        <f aca="false">IF($G86="Zugw.",$F86,"")</f>
        <v/>
      </c>
      <c r="L86" s="137"/>
      <c r="M86" s="137"/>
      <c r="N86" s="137"/>
    </row>
    <row r="87" s="161" customFormat="true" ht="13.5" hidden="false" customHeight="true" outlineLevel="0" collapsed="false">
      <c r="B87" s="162"/>
      <c r="C87" s="162"/>
      <c r="D87" s="136"/>
      <c r="E87" s="136"/>
      <c r="F87" s="167" t="n">
        <f aca="false">IF(ISERROR(VLOOKUP(D87,Ladung!$A:$B,2,FALSE())),0,VLOOKUP(D87,Ladung!$A:$B,2,FALSE()))</f>
        <v>0</v>
      </c>
      <c r="G87" s="131"/>
      <c r="H87" s="168" t="str">
        <f aca="false">IF($G87="Links",$F87,"")</f>
        <v/>
      </c>
      <c r="I87" s="169" t="str">
        <f aca="false">IF($G87="Mitte",$F87,"")</f>
        <v/>
      </c>
      <c r="J87" s="170" t="str">
        <f aca="false">IF($G87="Rechts",$F87,"")</f>
        <v/>
      </c>
      <c r="K87" s="137" t="str">
        <f aca="false">IF($G87="Zugw.",$F87,"")</f>
        <v/>
      </c>
      <c r="L87" s="137"/>
      <c r="M87" s="137"/>
      <c r="N87" s="137"/>
    </row>
    <row r="88" s="161" customFormat="true" ht="13.5" hidden="false" customHeight="true" outlineLevel="0" collapsed="false">
      <c r="B88" s="162"/>
      <c r="C88" s="162"/>
      <c r="D88" s="136"/>
      <c r="E88" s="136"/>
      <c r="F88" s="167" t="n">
        <f aca="false">IF(ISERROR(VLOOKUP(D88,Ladung!$A:$B,2,FALSE())),0,VLOOKUP(D88,Ladung!$A:$B,2,FALSE()))</f>
        <v>0</v>
      </c>
      <c r="G88" s="131"/>
      <c r="H88" s="168" t="str">
        <f aca="false">IF($G88="Links",$F88,"")</f>
        <v/>
      </c>
      <c r="I88" s="169" t="str">
        <f aca="false">IF($G88="Mitte",$F88,"")</f>
        <v/>
      </c>
      <c r="J88" s="170" t="str">
        <f aca="false">IF($G88="Rechts",$F88,"")</f>
        <v/>
      </c>
      <c r="K88" s="137" t="str">
        <f aca="false">IF($G88="Zugw.",$F88,"")</f>
        <v/>
      </c>
      <c r="L88" s="137"/>
      <c r="M88" s="137"/>
      <c r="N88" s="137"/>
    </row>
    <row r="89" s="161" customFormat="true" ht="13.5" hidden="false" customHeight="true" outlineLevel="0" collapsed="false">
      <c r="B89" s="162"/>
      <c r="C89" s="162"/>
      <c r="D89" s="136"/>
      <c r="E89" s="136"/>
      <c r="F89" s="167" t="n">
        <f aca="false">IF(ISERROR(VLOOKUP(D89,Ladung!$A:$B,2,FALSE())),0,VLOOKUP(D89,Ladung!$A:$B,2,FALSE()))</f>
        <v>0</v>
      </c>
      <c r="G89" s="131"/>
      <c r="H89" s="168" t="str">
        <f aca="false">IF($G89="Links",$F89,"")</f>
        <v/>
      </c>
      <c r="I89" s="169" t="str">
        <f aca="false">IF($G89="Mitte",$F89,"")</f>
        <v/>
      </c>
      <c r="J89" s="170" t="str">
        <f aca="false">IF($G89="Rechts",$F89,"")</f>
        <v/>
      </c>
      <c r="K89" s="137" t="str">
        <f aca="false">IF($G89="Zugw.",$F89,"")</f>
        <v/>
      </c>
      <c r="L89" s="137"/>
      <c r="M89" s="137"/>
      <c r="N89" s="137"/>
    </row>
    <row r="90" s="161" customFormat="true" ht="13.5" hidden="false" customHeight="true" outlineLevel="0" collapsed="false">
      <c r="B90" s="162"/>
      <c r="C90" s="162"/>
      <c r="D90" s="136"/>
      <c r="E90" s="136"/>
      <c r="F90" s="167" t="n">
        <f aca="false">IF(ISERROR(VLOOKUP(D90,Ladung!$A:$B,2,FALSE())),0,VLOOKUP(D90,Ladung!$A:$B,2,FALSE()))</f>
        <v>0</v>
      </c>
      <c r="G90" s="131"/>
      <c r="H90" s="168" t="str">
        <f aca="false">IF($G90="Links",$F90,"")</f>
        <v/>
      </c>
      <c r="I90" s="169" t="str">
        <f aca="false">IF($G90="Mitte",$F90,"")</f>
        <v/>
      </c>
      <c r="J90" s="170" t="str">
        <f aca="false">IF($G90="Rechts",$F90,"")</f>
        <v/>
      </c>
      <c r="K90" s="137" t="str">
        <f aca="false">IF($G90="Zugw.",$F90,"")</f>
        <v/>
      </c>
      <c r="L90" s="137"/>
      <c r="M90" s="137"/>
      <c r="N90" s="137"/>
    </row>
    <row r="91" s="161" customFormat="true" ht="13.5" hidden="false" customHeight="true" outlineLevel="0" collapsed="false">
      <c r="B91" s="162"/>
      <c r="C91" s="162"/>
      <c r="D91" s="136"/>
      <c r="E91" s="136"/>
      <c r="F91" s="167" t="n">
        <f aca="false">IF(ISERROR(VLOOKUP(D91,Ladung!$A:$B,2,FALSE())),0,VLOOKUP(D91,Ladung!$A:$B,2,FALSE()))</f>
        <v>0</v>
      </c>
      <c r="G91" s="131"/>
      <c r="H91" s="168" t="str">
        <f aca="false">IF($G91="Links",$F91,"")</f>
        <v/>
      </c>
      <c r="I91" s="169" t="str">
        <f aca="false">IF($G91="Mitte",$F91,"")</f>
        <v/>
      </c>
      <c r="J91" s="170" t="str">
        <f aca="false">IF($G91="Rechts",$F91,"")</f>
        <v/>
      </c>
      <c r="K91" s="137" t="str">
        <f aca="false">IF($G91="Zugw.",$F91,"")</f>
        <v/>
      </c>
      <c r="L91" s="137"/>
      <c r="M91" s="137"/>
      <c r="N91" s="137"/>
    </row>
    <row r="92" s="161" customFormat="true" ht="13.5" hidden="false" customHeight="true" outlineLevel="0" collapsed="false">
      <c r="B92" s="162"/>
      <c r="C92" s="162"/>
      <c r="D92" s="136"/>
      <c r="E92" s="136"/>
      <c r="F92" s="167" t="n">
        <f aca="false">IF(ISERROR(VLOOKUP(D92,Ladung!$A:$B,2,FALSE())),0,VLOOKUP(D92,Ladung!$A:$B,2,FALSE()))</f>
        <v>0</v>
      </c>
      <c r="G92" s="131"/>
      <c r="H92" s="168" t="str">
        <f aca="false">IF($G92="Links",$F92,"")</f>
        <v/>
      </c>
      <c r="I92" s="169" t="str">
        <f aca="false">IF($G92="Mitte",$F92,"")</f>
        <v/>
      </c>
      <c r="J92" s="170" t="str">
        <f aca="false">IF($G92="Rechts",$F92,"")</f>
        <v/>
      </c>
      <c r="K92" s="137" t="str">
        <f aca="false">IF($G92="Zugw.",$F92,"")</f>
        <v/>
      </c>
      <c r="L92" s="137"/>
      <c r="M92" s="137"/>
      <c r="N92" s="137"/>
    </row>
    <row r="93" s="161" customFormat="true" ht="13.5" hidden="false" customHeight="true" outlineLevel="0" collapsed="false">
      <c r="B93" s="162"/>
      <c r="C93" s="162"/>
      <c r="D93" s="136"/>
      <c r="E93" s="136"/>
      <c r="F93" s="167" t="n">
        <f aca="false">IF(ISERROR(VLOOKUP(D93,Ladung!$A:$B,2,FALSE())),0,VLOOKUP(D93,Ladung!$A:$B,2,FALSE()))</f>
        <v>0</v>
      </c>
      <c r="G93" s="131"/>
      <c r="H93" s="168" t="str">
        <f aca="false">IF($G93="Links",$F93,"")</f>
        <v/>
      </c>
      <c r="I93" s="169" t="str">
        <f aca="false">IF($G93="Mitte",$F93,"")</f>
        <v/>
      </c>
      <c r="J93" s="170" t="str">
        <f aca="false">IF($G93="Rechts",$F93,"")</f>
        <v/>
      </c>
      <c r="K93" s="137" t="str">
        <f aca="false">IF($G93="Zugw.",$F93,"")</f>
        <v/>
      </c>
      <c r="L93" s="137"/>
      <c r="M93" s="137"/>
      <c r="N93" s="137"/>
    </row>
    <row r="94" s="161" customFormat="true" ht="13.5" hidden="false" customHeight="true" outlineLevel="0" collapsed="false">
      <c r="B94" s="162"/>
      <c r="C94" s="162"/>
      <c r="D94" s="136"/>
      <c r="E94" s="136"/>
      <c r="F94" s="167" t="n">
        <f aca="false">IF(ISERROR(VLOOKUP(D94,Ladung!$A:$B,2,FALSE())),0,VLOOKUP(D94,Ladung!$A:$B,2,FALSE()))</f>
        <v>0</v>
      </c>
      <c r="G94" s="131"/>
      <c r="H94" s="168" t="str">
        <f aca="false">IF($G94="Links",$F94,"")</f>
        <v/>
      </c>
      <c r="I94" s="169" t="str">
        <f aca="false">IF($G94="Mitte",$F94,"")</f>
        <v/>
      </c>
      <c r="J94" s="170" t="str">
        <f aca="false">IF($G94="Rechts",$F94,"")</f>
        <v/>
      </c>
      <c r="K94" s="137" t="str">
        <f aca="false">IF($G94="Zugw.",$F94,"")</f>
        <v/>
      </c>
      <c r="L94" s="137"/>
      <c r="M94" s="137"/>
      <c r="N94" s="137"/>
    </row>
    <row r="95" s="161" customFormat="true" ht="13.5" hidden="false" customHeight="true" outlineLevel="0" collapsed="false">
      <c r="B95" s="162"/>
      <c r="C95" s="162"/>
      <c r="D95" s="136"/>
      <c r="E95" s="136"/>
      <c r="F95" s="167" t="n">
        <f aca="false">IF(ISERROR(VLOOKUP(D95,Ladung!$A:$B,2,FALSE())),0,VLOOKUP(D95,Ladung!$A:$B,2,FALSE()))</f>
        <v>0</v>
      </c>
      <c r="G95" s="131"/>
      <c r="H95" s="168" t="str">
        <f aca="false">IF($G95="Links",$F95,"")</f>
        <v/>
      </c>
      <c r="I95" s="169" t="str">
        <f aca="false">IF($G95="Mitte",$F95,"")</f>
        <v/>
      </c>
      <c r="J95" s="170" t="str">
        <f aca="false">IF($G95="Rechts",$F95,"")</f>
        <v/>
      </c>
      <c r="K95" s="137" t="str">
        <f aca="false">IF($G95="Zugw.",$F95,"")</f>
        <v/>
      </c>
      <c r="L95" s="137"/>
      <c r="M95" s="137"/>
      <c r="N95" s="137"/>
    </row>
    <row r="96" s="161" customFormat="true" ht="13.5" hidden="false" customHeight="true" outlineLevel="0" collapsed="false">
      <c r="B96" s="162"/>
      <c r="C96" s="162"/>
      <c r="D96" s="136"/>
      <c r="E96" s="136"/>
      <c r="F96" s="167" t="n">
        <f aca="false">IF(ISERROR(VLOOKUP(D96,Ladung!$A:$B,2,FALSE())),0,VLOOKUP(D96,Ladung!$A:$B,2,FALSE()))</f>
        <v>0</v>
      </c>
      <c r="G96" s="131"/>
      <c r="H96" s="168" t="str">
        <f aca="false">IF($G96="Links",$F96,"")</f>
        <v/>
      </c>
      <c r="I96" s="169" t="str">
        <f aca="false">IF($G96="Mitte",$F96,"")</f>
        <v/>
      </c>
      <c r="J96" s="170" t="str">
        <f aca="false">IF($G96="Rechts",$F96,"")</f>
        <v/>
      </c>
      <c r="K96" s="137" t="str">
        <f aca="false">IF($G96="Zugw.",$F96,"")</f>
        <v/>
      </c>
      <c r="L96" s="137"/>
      <c r="M96" s="137"/>
      <c r="N96" s="137"/>
    </row>
    <row r="97" s="161" customFormat="true" ht="13.5" hidden="false" customHeight="true" outlineLevel="0" collapsed="false">
      <c r="B97" s="162"/>
      <c r="C97" s="162"/>
      <c r="D97" s="171"/>
      <c r="E97" s="171"/>
      <c r="F97" s="172" t="n">
        <f aca="false">IF(ISERROR(VLOOKUP(D97,Ladung!$A:$B,2,FALSE())),0,VLOOKUP(D97,Ladung!$A:$B,2,FALSE()))</f>
        <v>0</v>
      </c>
      <c r="G97" s="140"/>
      <c r="H97" s="168" t="str">
        <f aca="false">IF($G97="Links",$F97,"")</f>
        <v/>
      </c>
      <c r="I97" s="169" t="str">
        <f aca="false">IF($G97="Mitte",$F97,"")</f>
        <v/>
      </c>
      <c r="J97" s="173" t="str">
        <f aca="false">IF($G97="Rechts",$F97,"")</f>
        <v/>
      </c>
      <c r="K97" s="174" t="str">
        <f aca="false">IF($G97="Zugw.",$F97,"")</f>
        <v/>
      </c>
      <c r="L97" s="174"/>
      <c r="M97" s="174"/>
      <c r="N97" s="174"/>
    </row>
    <row r="98" s="127" customFormat="true" ht="13.5" hidden="false" customHeight="true" outlineLevel="0" collapsed="false">
      <c r="A98" s="161"/>
      <c r="B98" s="175"/>
      <c r="C98" s="175"/>
      <c r="D98" s="176"/>
      <c r="E98" s="176"/>
      <c r="F98" s="177"/>
      <c r="G98" s="177"/>
      <c r="H98" s="178" t="n">
        <f aca="false">SUM(H$72:H$97)</f>
        <v>0</v>
      </c>
      <c r="I98" s="179" t="n">
        <f aca="false">SUM(I$72:I$97)</f>
        <v>10.9</v>
      </c>
      <c r="J98" s="180" t="n">
        <f aca="false">SUM(J$72:J$97)</f>
        <v>35.2</v>
      </c>
      <c r="K98" s="181"/>
      <c r="L98" s="181"/>
      <c r="M98" s="182"/>
      <c r="N98" s="182"/>
      <c r="O98" s="161"/>
    </row>
    <row r="99" s="127" customFormat="true" ht="10.5" hidden="false" customHeight="true" outlineLevel="0" collapsed="false"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4"/>
      <c r="N99" s="184"/>
      <c r="O99" s="161"/>
    </row>
    <row r="100" s="127" customFormat="true" ht="13.5" hidden="false" customHeight="true" outlineLevel="0" collapsed="false">
      <c r="B100" s="185" t="s">
        <v>87</v>
      </c>
      <c r="C100" s="185"/>
      <c r="D100" s="186" t="s">
        <v>8</v>
      </c>
      <c r="E100" s="186"/>
      <c r="F100" s="163" t="n">
        <f aca="false">IF(ISERROR(VLOOKUP(D100,Ladung!$A:$B,2,FALSE())),0,VLOOKUP(D100,Ladung!$A:$B,2,FALSE()))</f>
        <v>3.8</v>
      </c>
      <c r="G100" s="131" t="s">
        <v>82</v>
      </c>
      <c r="H100" s="187" t="n">
        <f aca="false">IF($G100="Links",$F100,"")</f>
        <v>3.8</v>
      </c>
      <c r="I100" s="188" t="str">
        <f aca="false">IF($G100="Mitte",$F100,"")</f>
        <v/>
      </c>
      <c r="J100" s="189" t="str">
        <f aca="false">IF($G100="Rechts",$F100,"")</f>
        <v/>
      </c>
      <c r="K100" s="135" t="str">
        <f aca="false">IF($G100="Zugw.",$F100,"")</f>
        <v/>
      </c>
      <c r="L100" s="135"/>
      <c r="M100" s="135"/>
      <c r="N100" s="135"/>
    </row>
    <row r="101" s="127" customFormat="true" ht="13.5" hidden="false" customHeight="true" outlineLevel="0" collapsed="false">
      <c r="B101" s="185"/>
      <c r="C101" s="185"/>
      <c r="D101" s="136" t="s">
        <v>27</v>
      </c>
      <c r="E101" s="136"/>
      <c r="F101" s="167" t="n">
        <f aca="false">IF(ISERROR(VLOOKUP(D101,Ladung!$A:$B,2,FALSE())),0,VLOOKUP(D101,Ladung!$A:$B,2,FALSE()))</f>
        <v>7.7</v>
      </c>
      <c r="G101" s="131" t="s">
        <v>82</v>
      </c>
      <c r="H101" s="190" t="n">
        <f aca="false">IF($G101="Links",$F101,"")</f>
        <v>7.7</v>
      </c>
      <c r="I101" s="191" t="str">
        <f aca="false">IF($G101="Mitte",$F101,"")</f>
        <v/>
      </c>
      <c r="J101" s="192" t="str">
        <f aca="false">IF($G101="Rechts",$F101,"")</f>
        <v/>
      </c>
      <c r="K101" s="137" t="str">
        <f aca="false">IF($G101="Zugw.",$F101,"")</f>
        <v/>
      </c>
      <c r="L101" s="137"/>
      <c r="M101" s="137"/>
      <c r="N101" s="137"/>
    </row>
    <row r="102" s="127" customFormat="true" ht="13.5" hidden="false" customHeight="true" outlineLevel="0" collapsed="false">
      <c r="B102" s="185"/>
      <c r="C102" s="185"/>
      <c r="D102" s="136" t="s">
        <v>29</v>
      </c>
      <c r="E102" s="136"/>
      <c r="F102" s="167" t="n">
        <f aca="false">IF(ISERROR(VLOOKUP(D102,Ladung!$A:$B,2,FALSE())),0,VLOOKUP(D102,Ladung!$A:$B,2,FALSE()))</f>
        <v>3.2</v>
      </c>
      <c r="G102" s="131" t="s">
        <v>82</v>
      </c>
      <c r="H102" s="190" t="n">
        <f aca="false">IF($G102="Links",$F102,"")</f>
        <v>3.2</v>
      </c>
      <c r="I102" s="191" t="str">
        <f aca="false">IF($G102="Mitte",$F102,"")</f>
        <v/>
      </c>
      <c r="J102" s="192" t="str">
        <f aca="false">IF($G102="Rechts",$F102,"")</f>
        <v/>
      </c>
      <c r="K102" s="137" t="str">
        <f aca="false">IF($G102="Zugw.",$F102,"")</f>
        <v/>
      </c>
      <c r="L102" s="137"/>
      <c r="M102" s="137"/>
      <c r="N102" s="137"/>
    </row>
    <row r="103" s="127" customFormat="true" ht="13.5" hidden="false" customHeight="true" outlineLevel="0" collapsed="false">
      <c r="B103" s="185"/>
      <c r="C103" s="185"/>
      <c r="D103" s="136" t="s">
        <v>35</v>
      </c>
      <c r="E103" s="136"/>
      <c r="F103" s="167" t="n">
        <f aca="false">IF(ISERROR(VLOOKUP(D103,Ladung!$A:$B,2,FALSE())),0,VLOOKUP(D103,Ladung!$A:$B,2,FALSE()))</f>
        <v>14</v>
      </c>
      <c r="G103" s="131" t="s">
        <v>82</v>
      </c>
      <c r="H103" s="190" t="n">
        <f aca="false">IF($G103="Links",$F103,"")</f>
        <v>14</v>
      </c>
      <c r="I103" s="191" t="str">
        <f aca="false">IF($G103="Mitte",$F103,"")</f>
        <v/>
      </c>
      <c r="J103" s="192" t="str">
        <f aca="false">IF($G103="Rechts",$F103,"")</f>
        <v/>
      </c>
      <c r="K103" s="137" t="str">
        <f aca="false">IF($G103="Zugw.",$F103,"")</f>
        <v/>
      </c>
      <c r="L103" s="137"/>
      <c r="M103" s="137"/>
      <c r="N103" s="137"/>
    </row>
    <row r="104" s="127" customFormat="true" ht="13.5" hidden="false" customHeight="true" outlineLevel="0" collapsed="false">
      <c r="B104" s="185"/>
      <c r="C104" s="185"/>
      <c r="D104" s="136" t="s">
        <v>38</v>
      </c>
      <c r="E104" s="136"/>
      <c r="F104" s="167" t="n">
        <f aca="false">IF(ISERROR(VLOOKUP(D104,Ladung!$A:$B,2,FALSE())),0,VLOOKUP(D104,Ladung!$A:$B,2,FALSE()))</f>
        <v>4.2</v>
      </c>
      <c r="G104" s="131" t="s">
        <v>82</v>
      </c>
      <c r="H104" s="190" t="n">
        <f aca="false">IF($G104="Links",$F104,"")</f>
        <v>4.2</v>
      </c>
      <c r="I104" s="191" t="str">
        <f aca="false">IF($G104="Mitte",$F104,"")</f>
        <v/>
      </c>
      <c r="J104" s="192" t="str">
        <f aca="false">IF($G104="Rechts",$F104,"")</f>
        <v/>
      </c>
      <c r="K104" s="137" t="str">
        <f aca="false">IF($G104="Zugw.",$F104,"")</f>
        <v/>
      </c>
      <c r="L104" s="137"/>
      <c r="M104" s="137"/>
      <c r="N104" s="137"/>
    </row>
    <row r="105" s="127" customFormat="true" ht="13.5" hidden="false" customHeight="true" outlineLevel="0" collapsed="false">
      <c r="B105" s="185"/>
      <c r="C105" s="185"/>
      <c r="D105" s="136" t="s">
        <v>40</v>
      </c>
      <c r="E105" s="136"/>
      <c r="F105" s="167" t="n">
        <f aca="false">IF(ISERROR(VLOOKUP(D105,Ladung!$A:$B,2,FALSE())),0,VLOOKUP(D105,Ladung!$A:$B,2,FALSE()))</f>
        <v>3</v>
      </c>
      <c r="G105" s="131" t="s">
        <v>82</v>
      </c>
      <c r="H105" s="190" t="n">
        <f aca="false">IF($G105="Links",$F105,"")</f>
        <v>3</v>
      </c>
      <c r="I105" s="191" t="str">
        <f aca="false">IF($G105="Mitte",$F105,"")</f>
        <v/>
      </c>
      <c r="J105" s="192" t="str">
        <f aca="false">IF($G105="Rechts",$F105,"")</f>
        <v/>
      </c>
      <c r="K105" s="137" t="str">
        <f aca="false">IF($G105="Zugw.",$F105,"")</f>
        <v/>
      </c>
      <c r="L105" s="137"/>
      <c r="M105" s="137"/>
      <c r="N105" s="137"/>
    </row>
    <row r="106" s="127" customFormat="true" ht="13.5" hidden="false" customHeight="true" outlineLevel="0" collapsed="false">
      <c r="B106" s="185"/>
      <c r="C106" s="185"/>
      <c r="D106" s="136" t="s">
        <v>41</v>
      </c>
      <c r="E106" s="136"/>
      <c r="F106" s="167" t="n">
        <f aca="false">IF(ISERROR(VLOOKUP(D106,Ladung!$A:$B,2,FALSE())),0,VLOOKUP(D106,Ladung!$A:$B,2,FALSE()))</f>
        <v>14</v>
      </c>
      <c r="G106" s="131" t="s">
        <v>82</v>
      </c>
      <c r="H106" s="190" t="n">
        <f aca="false">IF($G106="Links",$F106,"")</f>
        <v>14</v>
      </c>
      <c r="I106" s="191" t="str">
        <f aca="false">IF($G106="Mitte",$F106,"")</f>
        <v/>
      </c>
      <c r="J106" s="192" t="str">
        <f aca="false">IF($G106="Rechts",$F106,"")</f>
        <v/>
      </c>
      <c r="K106" s="137" t="str">
        <f aca="false">IF($G106="Zugw.",$F106,"")</f>
        <v/>
      </c>
      <c r="L106" s="137"/>
      <c r="M106" s="137"/>
      <c r="N106" s="137"/>
    </row>
    <row r="107" s="127" customFormat="true" ht="13.5" hidden="false" customHeight="true" outlineLevel="0" collapsed="false">
      <c r="B107" s="185"/>
      <c r="C107" s="185"/>
      <c r="D107" s="136" t="s">
        <v>25</v>
      </c>
      <c r="E107" s="136"/>
      <c r="F107" s="167" t="n">
        <f aca="false">IF(ISERROR(VLOOKUP(D107,Ladung!$A:$B,2,FALSE())),0,VLOOKUP(D107,Ladung!$A:$B,2,FALSE()))</f>
        <v>6</v>
      </c>
      <c r="G107" s="131" t="s">
        <v>77</v>
      </c>
      <c r="H107" s="190" t="str">
        <f aca="false">IF($G107="Links",$F107,"")</f>
        <v/>
      </c>
      <c r="I107" s="191" t="str">
        <f aca="false">IF($G107="Mitte",$F107,"")</f>
        <v/>
      </c>
      <c r="J107" s="192" t="n">
        <f aca="false">IF($G107="Rechts",$F107,"")</f>
        <v>6</v>
      </c>
      <c r="K107" s="137" t="str">
        <f aca="false">IF($G107="Zugw.",$F107,"")</f>
        <v/>
      </c>
      <c r="L107" s="137"/>
      <c r="M107" s="137"/>
      <c r="N107" s="137"/>
    </row>
    <row r="108" s="127" customFormat="true" ht="13.5" hidden="false" customHeight="true" outlineLevel="0" collapsed="false">
      <c r="B108" s="185"/>
      <c r="C108" s="185"/>
      <c r="D108" s="136" t="s">
        <v>25</v>
      </c>
      <c r="E108" s="136"/>
      <c r="F108" s="167" t="n">
        <f aca="false">IF(ISERROR(VLOOKUP(D108,Ladung!$A:$B,2,FALSE())),0,VLOOKUP(D108,Ladung!$A:$B,2,FALSE()))</f>
        <v>6</v>
      </c>
      <c r="G108" s="131" t="s">
        <v>77</v>
      </c>
      <c r="H108" s="190" t="str">
        <f aca="false">IF($G108="Links",$F108,"")</f>
        <v/>
      </c>
      <c r="I108" s="191" t="str">
        <f aca="false">IF($G108="Mitte",$F108,"")</f>
        <v/>
      </c>
      <c r="J108" s="192" t="n">
        <f aca="false">IF($G108="Rechts",$F108,"")</f>
        <v>6</v>
      </c>
      <c r="K108" s="137" t="str">
        <f aca="false">IF($G108="Zugw.",$F108,"")</f>
        <v/>
      </c>
      <c r="L108" s="137"/>
      <c r="M108" s="137"/>
      <c r="N108" s="137"/>
    </row>
    <row r="109" s="127" customFormat="true" ht="13.5" hidden="false" customHeight="true" outlineLevel="0" collapsed="false">
      <c r="B109" s="185"/>
      <c r="C109" s="185"/>
      <c r="D109" s="136"/>
      <c r="E109" s="136"/>
      <c r="F109" s="167" t="n">
        <f aca="false">IF(ISERROR(VLOOKUP(D109,Ladung!$A:$B,2,FALSE())),0,VLOOKUP(D109,Ladung!$A:$B,2,FALSE()))</f>
        <v>0</v>
      </c>
      <c r="G109" s="131"/>
      <c r="H109" s="190" t="str">
        <f aca="false">IF($G109="Links",$F109,"")</f>
        <v/>
      </c>
      <c r="I109" s="191" t="str">
        <f aca="false">IF($G109="Mitte",$F109,"")</f>
        <v/>
      </c>
      <c r="J109" s="192" t="str">
        <f aca="false">IF($G109="Rechts",$F109,"")</f>
        <v/>
      </c>
      <c r="K109" s="137" t="str">
        <f aca="false">IF($G109="Zugw.",$F109,"")</f>
        <v/>
      </c>
      <c r="L109" s="137"/>
      <c r="M109" s="137"/>
      <c r="N109" s="137"/>
    </row>
    <row r="110" s="127" customFormat="true" ht="13.5" hidden="false" customHeight="true" outlineLevel="0" collapsed="false">
      <c r="B110" s="185"/>
      <c r="C110" s="185"/>
      <c r="D110" s="136"/>
      <c r="E110" s="136"/>
      <c r="F110" s="167" t="n">
        <f aca="false">IF(ISERROR(VLOOKUP(D110,Ladung!$A:$B,2,FALSE())),0,VLOOKUP(D110,Ladung!$A:$B,2,FALSE()))</f>
        <v>0</v>
      </c>
      <c r="G110" s="131"/>
      <c r="H110" s="190" t="str">
        <f aca="false">IF($G110="Links",$F110,"")</f>
        <v/>
      </c>
      <c r="I110" s="191" t="str">
        <f aca="false">IF($G110="Mitte",$F110,"")</f>
        <v/>
      </c>
      <c r="J110" s="192" t="str">
        <f aca="false">IF($G110="Rechts",$F110,"")</f>
        <v/>
      </c>
      <c r="K110" s="137" t="str">
        <f aca="false">IF($G110="Zugw.",$F110,"")</f>
        <v/>
      </c>
      <c r="L110" s="137"/>
      <c r="M110" s="137"/>
      <c r="N110" s="137"/>
    </row>
    <row r="111" s="127" customFormat="true" ht="13.5" hidden="false" customHeight="true" outlineLevel="0" collapsed="false">
      <c r="B111" s="185"/>
      <c r="C111" s="185"/>
      <c r="D111" s="136"/>
      <c r="E111" s="136"/>
      <c r="F111" s="167" t="n">
        <f aca="false">IF(ISERROR(VLOOKUP(D111,Ladung!$A:$B,2,FALSE())),0,VLOOKUP(D111,Ladung!$A:$B,2,FALSE()))</f>
        <v>0</v>
      </c>
      <c r="G111" s="131"/>
      <c r="H111" s="190" t="str">
        <f aca="false">IF($G111="Links",$F111,"")</f>
        <v/>
      </c>
      <c r="I111" s="191" t="str">
        <f aca="false">IF($G111="Mitte",$F111,"")</f>
        <v/>
      </c>
      <c r="J111" s="192" t="str">
        <f aca="false">IF($G111="Rechts",$F111,"")</f>
        <v/>
      </c>
      <c r="K111" s="137" t="str">
        <f aca="false">IF($G111="Zugw.",$F111,"")</f>
        <v/>
      </c>
      <c r="L111" s="137"/>
      <c r="M111" s="137"/>
      <c r="N111" s="137"/>
    </row>
    <row r="112" s="127" customFormat="true" ht="13.5" hidden="false" customHeight="true" outlineLevel="0" collapsed="false">
      <c r="B112" s="185"/>
      <c r="C112" s="185"/>
      <c r="D112" s="136"/>
      <c r="E112" s="136"/>
      <c r="F112" s="167" t="n">
        <f aca="false">IF(ISERROR(VLOOKUP(D112,Ladung!$A:$B,2,FALSE())),0,VLOOKUP(D112,Ladung!$A:$B,2,FALSE()))</f>
        <v>0</v>
      </c>
      <c r="G112" s="131"/>
      <c r="H112" s="190" t="str">
        <f aca="false">IF($G112="Links",$F112,"")</f>
        <v/>
      </c>
      <c r="I112" s="191" t="str">
        <f aca="false">IF($G112="Mitte",$F112,"")</f>
        <v/>
      </c>
      <c r="J112" s="192" t="str">
        <f aca="false">IF($G112="Rechts",$F112,"")</f>
        <v/>
      </c>
      <c r="K112" s="137" t="str">
        <f aca="false">IF($G112="Zugw.",$F112,"")</f>
        <v/>
      </c>
      <c r="L112" s="137"/>
      <c r="M112" s="137"/>
      <c r="N112" s="137"/>
    </row>
    <row r="113" s="127" customFormat="true" ht="13.5" hidden="false" customHeight="true" outlineLevel="0" collapsed="false">
      <c r="B113" s="185"/>
      <c r="C113" s="185"/>
      <c r="D113" s="136"/>
      <c r="E113" s="136"/>
      <c r="F113" s="167" t="n">
        <f aca="false">IF(ISERROR(VLOOKUP(D113,Ladung!$A:$B,2,FALSE())),0,VLOOKUP(D113,Ladung!$A:$B,2,FALSE()))</f>
        <v>0</v>
      </c>
      <c r="G113" s="131"/>
      <c r="H113" s="190" t="str">
        <f aca="false">IF($G113="Links",$F113,"")</f>
        <v/>
      </c>
      <c r="I113" s="191" t="str">
        <f aca="false">IF($G113="Mitte",$F113,"")</f>
        <v/>
      </c>
      <c r="J113" s="192" t="str">
        <f aca="false">IF($G113="Rechts",$F113,"")</f>
        <v/>
      </c>
      <c r="K113" s="137" t="str">
        <f aca="false">IF($G113="Zugw.",$F113,"")</f>
        <v/>
      </c>
      <c r="L113" s="137"/>
      <c r="M113" s="137"/>
      <c r="N113" s="137"/>
    </row>
    <row r="114" s="127" customFormat="true" ht="13.5" hidden="false" customHeight="true" outlineLevel="0" collapsed="false">
      <c r="B114" s="185"/>
      <c r="C114" s="185"/>
      <c r="D114" s="136"/>
      <c r="E114" s="136"/>
      <c r="F114" s="167" t="n">
        <f aca="false">IF(ISERROR(VLOOKUP(D114,Ladung!$A:$B,2,FALSE())),0,VLOOKUP(D114,Ladung!$A:$B,2,FALSE()))</f>
        <v>0</v>
      </c>
      <c r="G114" s="131"/>
      <c r="H114" s="190" t="str">
        <f aca="false">IF($G114="Links",$F114,"")</f>
        <v/>
      </c>
      <c r="I114" s="191" t="str">
        <f aca="false">IF($G114="Mitte",$F114,"")</f>
        <v/>
      </c>
      <c r="J114" s="192" t="str">
        <f aca="false">IF($G114="Rechts",$F114,"")</f>
        <v/>
      </c>
      <c r="K114" s="137" t="str">
        <f aca="false">IF($G114="Zugw.",$F114,"")</f>
        <v/>
      </c>
      <c r="L114" s="137"/>
      <c r="M114" s="137"/>
      <c r="N114" s="137"/>
    </row>
    <row r="115" s="127" customFormat="true" ht="13.5" hidden="false" customHeight="true" outlineLevel="0" collapsed="false">
      <c r="B115" s="185"/>
      <c r="C115" s="185"/>
      <c r="D115" s="136"/>
      <c r="E115" s="136"/>
      <c r="F115" s="167" t="n">
        <f aca="false">IF(ISERROR(VLOOKUP(D115,Ladung!$A:$B,2,FALSE())),0,VLOOKUP(D115,Ladung!$A:$B,2,FALSE()))</f>
        <v>0</v>
      </c>
      <c r="G115" s="131"/>
      <c r="H115" s="190" t="str">
        <f aca="false">IF($G115="Links",$F115,"")</f>
        <v/>
      </c>
      <c r="I115" s="191" t="str">
        <f aca="false">IF($G115="Mitte",$F115,"")</f>
        <v/>
      </c>
      <c r="J115" s="192" t="str">
        <f aca="false">IF($G115="Rechts",$F115,"")</f>
        <v/>
      </c>
      <c r="K115" s="137" t="str">
        <f aca="false">IF($G115="Zugw.",$F115,"")</f>
        <v/>
      </c>
      <c r="L115" s="137"/>
      <c r="M115" s="137"/>
      <c r="N115" s="137"/>
    </row>
    <row r="116" s="127" customFormat="true" ht="13.5" hidden="false" customHeight="true" outlineLevel="0" collapsed="false">
      <c r="B116" s="185"/>
      <c r="C116" s="185"/>
      <c r="D116" s="136"/>
      <c r="E116" s="136"/>
      <c r="F116" s="167" t="n">
        <f aca="false">IF(ISERROR(VLOOKUP(D116,Ladung!$A:$B,2,FALSE())),0,VLOOKUP(D116,Ladung!$A:$B,2,FALSE()))</f>
        <v>0</v>
      </c>
      <c r="G116" s="131"/>
      <c r="H116" s="190" t="str">
        <f aca="false">IF($G116="Links",$F116,"")</f>
        <v/>
      </c>
      <c r="I116" s="191" t="str">
        <f aca="false">IF($G116="Mitte",$F116,"")</f>
        <v/>
      </c>
      <c r="J116" s="192" t="str">
        <f aca="false">IF($G116="Rechts",$F116,"")</f>
        <v/>
      </c>
      <c r="K116" s="137" t="str">
        <f aca="false">IF($G116="Zugw.",$F116,"")</f>
        <v/>
      </c>
      <c r="L116" s="137"/>
      <c r="M116" s="137"/>
      <c r="N116" s="137"/>
    </row>
    <row r="117" s="127" customFormat="true" ht="13.5" hidden="false" customHeight="true" outlineLevel="0" collapsed="false">
      <c r="B117" s="185"/>
      <c r="C117" s="185"/>
      <c r="D117" s="136"/>
      <c r="E117" s="136"/>
      <c r="F117" s="167" t="n">
        <f aca="false">IF(ISERROR(VLOOKUP(D117,Ladung!$A:$B,2,FALSE())),0,VLOOKUP(D117,Ladung!$A:$B,2,FALSE()))</f>
        <v>0</v>
      </c>
      <c r="G117" s="131"/>
      <c r="H117" s="190" t="str">
        <f aca="false">IF($G117="Links",$F117,"")</f>
        <v/>
      </c>
      <c r="I117" s="191" t="str">
        <f aca="false">IF($G117="Mitte",$F117,"")</f>
        <v/>
      </c>
      <c r="J117" s="192" t="str">
        <f aca="false">IF($G117="Rechts",$F117,"")</f>
        <v/>
      </c>
      <c r="K117" s="137" t="str">
        <f aca="false">IF($G117="Zugw.",$F117,"")</f>
        <v/>
      </c>
      <c r="L117" s="137"/>
      <c r="M117" s="137"/>
      <c r="N117" s="137"/>
    </row>
    <row r="118" s="127" customFormat="true" ht="13.5" hidden="false" customHeight="true" outlineLevel="0" collapsed="false">
      <c r="B118" s="185"/>
      <c r="C118" s="185"/>
      <c r="D118" s="136"/>
      <c r="E118" s="136"/>
      <c r="F118" s="167" t="n">
        <f aca="false">IF(ISERROR(VLOOKUP(D118,Ladung!$A:$B,2,FALSE())),0,VLOOKUP(D118,Ladung!$A:$B,2,FALSE()))</f>
        <v>0</v>
      </c>
      <c r="G118" s="131"/>
      <c r="H118" s="190" t="str">
        <f aca="false">IF($G118="Links",$F118,"")</f>
        <v/>
      </c>
      <c r="I118" s="191" t="str">
        <f aca="false">IF($G118="Mitte",$F118,"")</f>
        <v/>
      </c>
      <c r="J118" s="192" t="str">
        <f aca="false">IF($G118="Rechts",$F118,"")</f>
        <v/>
      </c>
      <c r="K118" s="137" t="str">
        <f aca="false">IF($G118="Zugw.",$F118,"")</f>
        <v/>
      </c>
      <c r="L118" s="137"/>
      <c r="M118" s="137"/>
      <c r="N118" s="137"/>
    </row>
    <row r="119" s="127" customFormat="true" ht="13.5" hidden="false" customHeight="true" outlineLevel="0" collapsed="false">
      <c r="B119" s="185"/>
      <c r="C119" s="185"/>
      <c r="D119" s="136"/>
      <c r="E119" s="136"/>
      <c r="F119" s="167" t="n">
        <f aca="false">IF(ISERROR(VLOOKUP(D119,Ladung!$A:$B,2,FALSE())),0,VLOOKUP(D119,Ladung!$A:$B,2,FALSE()))</f>
        <v>0</v>
      </c>
      <c r="G119" s="131"/>
      <c r="H119" s="190" t="str">
        <f aca="false">IF($G119="Links",$F119,"")</f>
        <v/>
      </c>
      <c r="I119" s="191" t="str">
        <f aca="false">IF($G119="Mitte",$F119,"")</f>
        <v/>
      </c>
      <c r="J119" s="192" t="str">
        <f aca="false">IF($G119="Rechts",$F119,"")</f>
        <v/>
      </c>
      <c r="K119" s="137" t="str">
        <f aca="false">IF($G119="Zugw.",$F119,"")</f>
        <v/>
      </c>
      <c r="L119" s="137"/>
      <c r="M119" s="137"/>
      <c r="N119" s="137"/>
    </row>
    <row r="120" s="127" customFormat="true" ht="13.5" hidden="false" customHeight="true" outlineLevel="0" collapsed="false">
      <c r="B120" s="185"/>
      <c r="C120" s="185"/>
      <c r="D120" s="136"/>
      <c r="E120" s="136"/>
      <c r="F120" s="167" t="n">
        <f aca="false">IF(ISERROR(VLOOKUP(D120,Ladung!$A:$B,2,FALSE())),0,VLOOKUP(D120,Ladung!$A:$B,2,FALSE()))</f>
        <v>0</v>
      </c>
      <c r="G120" s="131"/>
      <c r="H120" s="190" t="str">
        <f aca="false">IF($G120="Links",$F120,"")</f>
        <v/>
      </c>
      <c r="I120" s="191" t="str">
        <f aca="false">IF($G120="Mitte",$F120,"")</f>
        <v/>
      </c>
      <c r="J120" s="192" t="str">
        <f aca="false">IF($G120="Rechts",$F120,"")</f>
        <v/>
      </c>
      <c r="K120" s="137" t="str">
        <f aca="false">IF($G120="Zugw.",$F120,"")</f>
        <v/>
      </c>
      <c r="L120" s="137"/>
      <c r="M120" s="137"/>
      <c r="N120" s="137"/>
    </row>
    <row r="121" s="127" customFormat="true" ht="13.5" hidden="false" customHeight="true" outlineLevel="0" collapsed="false">
      <c r="B121" s="185"/>
      <c r="C121" s="185"/>
      <c r="D121" s="136"/>
      <c r="E121" s="136"/>
      <c r="F121" s="167" t="n">
        <f aca="false">IF(ISERROR(VLOOKUP(D121,Ladung!$A:$B,2,FALSE())),0,VLOOKUP(D121,Ladung!$A:$B,2,FALSE()))</f>
        <v>0</v>
      </c>
      <c r="G121" s="131"/>
      <c r="H121" s="190" t="str">
        <f aca="false">IF($G121="Links",$F121,"")</f>
        <v/>
      </c>
      <c r="I121" s="191" t="str">
        <f aca="false">IF($G121="Mitte",$F121,"")</f>
        <v/>
      </c>
      <c r="J121" s="192" t="str">
        <f aca="false">IF($G121="Rechts",$F121,"")</f>
        <v/>
      </c>
      <c r="K121" s="137" t="str">
        <f aca="false">IF($G121="Zugw.",$F121,"")</f>
        <v/>
      </c>
      <c r="L121" s="137"/>
      <c r="M121" s="137"/>
      <c r="N121" s="137"/>
    </row>
    <row r="122" s="127" customFormat="true" ht="13.5" hidden="false" customHeight="true" outlineLevel="0" collapsed="false">
      <c r="B122" s="185"/>
      <c r="C122" s="185"/>
      <c r="D122" s="138"/>
      <c r="E122" s="138"/>
      <c r="F122" s="172" t="n">
        <f aca="false">IF(ISERROR(VLOOKUP(D122,Ladung!$A:$B,2,FALSE())),0,VLOOKUP(D122,Ladung!$A:$B,2,FALSE()))</f>
        <v>0</v>
      </c>
      <c r="G122" s="140"/>
      <c r="H122" s="193" t="str">
        <f aca="false">IF($G122="Links",$F122,"")</f>
        <v/>
      </c>
      <c r="I122" s="194" t="str">
        <f aca="false">IF($G122="Mitte",$F122,"")</f>
        <v/>
      </c>
      <c r="J122" s="195" t="str">
        <f aca="false">IF($G122="Rechts",$F122,"")</f>
        <v/>
      </c>
      <c r="K122" s="174" t="str">
        <f aca="false">IF($G122="Zugw.",$F122,"")</f>
        <v/>
      </c>
      <c r="L122" s="174"/>
      <c r="M122" s="174"/>
      <c r="N122" s="174"/>
    </row>
    <row r="123" s="127" customFormat="true" ht="13.5" hidden="false" customHeight="true" outlineLevel="0" collapsed="false">
      <c r="A123" s="161"/>
      <c r="B123" s="175"/>
      <c r="C123" s="175"/>
      <c r="D123" s="176"/>
      <c r="E123" s="176"/>
      <c r="F123" s="177"/>
      <c r="G123" s="177"/>
      <c r="H123" s="196" t="n">
        <f aca="false">SUM(H$100:H$122)</f>
        <v>49.9</v>
      </c>
      <c r="I123" s="197" t="n">
        <f aca="false">SUM(I$100:I$122)</f>
        <v>0</v>
      </c>
      <c r="J123" s="198" t="n">
        <f aca="false">SUM(J$100:J$122)</f>
        <v>12</v>
      </c>
      <c r="K123" s="181"/>
      <c r="L123" s="181"/>
      <c r="M123" s="199"/>
      <c r="N123" s="199"/>
      <c r="O123" s="161"/>
    </row>
    <row r="124" customFormat="false" ht="8.25" hidden="false" customHeight="true" outlineLevel="0" collapsed="false">
      <c r="A124" s="43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160"/>
      <c r="N124" s="201"/>
      <c r="O124" s="43"/>
    </row>
    <row r="125" s="127" customFormat="true" ht="13.5" hidden="false" customHeight="true" outlineLevel="0" collapsed="false">
      <c r="B125" s="202" t="s">
        <v>88</v>
      </c>
      <c r="C125" s="202"/>
      <c r="D125" s="186" t="s">
        <v>4</v>
      </c>
      <c r="E125" s="186"/>
      <c r="F125" s="163" t="n">
        <f aca="false">IF(ISERROR(VLOOKUP(D125,Ladung!$A:$B,2,FALSE())),0,VLOOKUP(D125,Ladung!$A:$B,2,FALSE()))</f>
        <v>0.6</v>
      </c>
      <c r="G125" s="131" t="s">
        <v>82</v>
      </c>
      <c r="H125" s="203" t="n">
        <f aca="false">IF($G125="Links",$F125,"")</f>
        <v>0.6</v>
      </c>
      <c r="I125" s="204" t="str">
        <f aca="false">IF($G125="Mitte",$F125,"")</f>
        <v/>
      </c>
      <c r="J125" s="205" t="str">
        <f aca="false">IF($G125="Rechts",$F125,"")</f>
        <v/>
      </c>
      <c r="K125" s="135" t="str">
        <f aca="false">IF($G125="Zugw.",$F125,"")</f>
        <v/>
      </c>
      <c r="L125" s="135"/>
      <c r="M125" s="135"/>
      <c r="N125" s="135"/>
    </row>
    <row r="126" s="127" customFormat="true" ht="13.5" hidden="false" customHeight="true" outlineLevel="0" collapsed="false">
      <c r="B126" s="202"/>
      <c r="C126" s="202"/>
      <c r="D126" s="136" t="s">
        <v>4</v>
      </c>
      <c r="E126" s="136"/>
      <c r="F126" s="167" t="n">
        <f aca="false">IF(ISERROR(VLOOKUP(D126,Ladung!$A:$B,2,FALSE())),0,VLOOKUP(D126,Ladung!$A:$B,2,FALSE()))</f>
        <v>0.6</v>
      </c>
      <c r="G126" s="131" t="s">
        <v>82</v>
      </c>
      <c r="H126" s="206" t="n">
        <f aca="false">IF($G126="Links",$F126,"")</f>
        <v>0.6</v>
      </c>
      <c r="I126" s="207" t="str">
        <f aca="false">IF($G126="Mitte",$F126,"")</f>
        <v/>
      </c>
      <c r="J126" s="208" t="str">
        <f aca="false">IF($G126="Rechts",$F126,"")</f>
        <v/>
      </c>
      <c r="K126" s="137" t="str">
        <f aca="false">IF($G126="Zugw.",$F126,"")</f>
        <v/>
      </c>
      <c r="L126" s="137"/>
      <c r="M126" s="137"/>
      <c r="N126" s="137"/>
    </row>
    <row r="127" s="127" customFormat="true" ht="13.5" hidden="false" customHeight="true" outlineLevel="0" collapsed="false">
      <c r="B127" s="202"/>
      <c r="C127" s="202"/>
      <c r="D127" s="136" t="s">
        <v>89</v>
      </c>
      <c r="E127" s="136"/>
      <c r="F127" s="167" t="n">
        <f aca="false">IF(ISERROR(VLOOKUP(D127,Ladung!$A:$B,2,FALSE())),0,VLOOKUP(D127,Ladung!$A:$B,2,FALSE()))</f>
        <v>22.5</v>
      </c>
      <c r="G127" s="131" t="s">
        <v>77</v>
      </c>
      <c r="H127" s="206" t="str">
        <f aca="false">IF($G127="Links",$F127,"")</f>
        <v/>
      </c>
      <c r="I127" s="207"/>
      <c r="J127" s="208" t="n">
        <f aca="false">IF($G127="Rechts",$F127,"")</f>
        <v>22.5</v>
      </c>
      <c r="K127" s="137" t="str">
        <f aca="false">IF($G127="Zugw.",$F127,"")</f>
        <v/>
      </c>
      <c r="L127" s="137"/>
      <c r="M127" s="137"/>
      <c r="N127" s="137"/>
    </row>
    <row r="128" s="127" customFormat="true" ht="13.5" hidden="false" customHeight="true" outlineLevel="0" collapsed="false">
      <c r="B128" s="202"/>
      <c r="C128" s="202"/>
      <c r="D128" s="136" t="s">
        <v>7</v>
      </c>
      <c r="E128" s="136"/>
      <c r="F128" s="167" t="n">
        <f aca="false">IF(ISERROR(VLOOKUP(D128,Ladung!$A:$B,2,FALSE())),0,VLOOKUP(D128,Ladung!$A:$B,2,FALSE()))</f>
        <v>0.8</v>
      </c>
      <c r="G128" s="131" t="s">
        <v>77</v>
      </c>
      <c r="H128" s="206" t="str">
        <f aca="false">IF($G128="Links",$F128,"")</f>
        <v/>
      </c>
      <c r="I128" s="207" t="str">
        <f aca="false">IF($G128="Mitte",$F128,"")</f>
        <v/>
      </c>
      <c r="J128" s="208" t="n">
        <f aca="false">IF($G128="Rechts",$F128,"")</f>
        <v>0.8</v>
      </c>
      <c r="K128" s="137" t="str">
        <f aca="false">IF($G128="Zugw.",$F128,"")</f>
        <v/>
      </c>
      <c r="L128" s="137"/>
      <c r="M128" s="137"/>
      <c r="N128" s="137"/>
    </row>
    <row r="129" s="127" customFormat="true" ht="13.5" hidden="false" customHeight="true" outlineLevel="0" collapsed="false">
      <c r="B129" s="202"/>
      <c r="C129" s="202"/>
      <c r="D129" s="136" t="s">
        <v>9</v>
      </c>
      <c r="E129" s="136"/>
      <c r="F129" s="167" t="n">
        <f aca="false">IF(ISERROR(VLOOKUP(D129,Ladung!$A:$B,2,FALSE())),0,VLOOKUP(D129,Ladung!$A:$B,2,FALSE()))</f>
        <v>3.3</v>
      </c>
      <c r="G129" s="131" t="s">
        <v>77</v>
      </c>
      <c r="H129" s="206" t="str">
        <f aca="false">IF($G129="Links",$F129,"")</f>
        <v/>
      </c>
      <c r="I129" s="207" t="str">
        <f aca="false">IF($G129="Mitte",$F129,"")</f>
        <v/>
      </c>
      <c r="J129" s="208" t="n">
        <f aca="false">IF($G129="Rechts",$F129,"")</f>
        <v>3.3</v>
      </c>
      <c r="K129" s="137" t="str">
        <f aca="false">IF($G129="Zugw.",$F129,"")</f>
        <v/>
      </c>
      <c r="L129" s="137"/>
      <c r="M129" s="137"/>
      <c r="N129" s="137"/>
    </row>
    <row r="130" s="127" customFormat="true" ht="13.5" hidden="false" customHeight="true" outlineLevel="0" collapsed="false">
      <c r="B130" s="202"/>
      <c r="C130" s="202"/>
      <c r="D130" s="136" t="s">
        <v>9</v>
      </c>
      <c r="E130" s="136"/>
      <c r="F130" s="167" t="n">
        <f aca="false">IF(ISERROR(VLOOKUP(D130,Ladung!$A:$B,2,FALSE())),0,VLOOKUP(D130,Ladung!$A:$B,2,FALSE()))</f>
        <v>3.3</v>
      </c>
      <c r="G130" s="131" t="s">
        <v>82</v>
      </c>
      <c r="H130" s="206" t="n">
        <f aca="false">IF($G130="Links",$F130,"")</f>
        <v>3.3</v>
      </c>
      <c r="I130" s="207" t="str">
        <f aca="false">IF($G130="Mitte",$F130,"")</f>
        <v/>
      </c>
      <c r="J130" s="208" t="str">
        <f aca="false">IF($G130="Rechts",$F130,"")</f>
        <v/>
      </c>
      <c r="K130" s="137" t="str">
        <f aca="false">IF($G130="Zugw.",$F130,"")</f>
        <v/>
      </c>
      <c r="L130" s="137"/>
      <c r="M130" s="137"/>
      <c r="N130" s="137"/>
    </row>
    <row r="131" s="127" customFormat="true" ht="13.5" hidden="false" customHeight="true" outlineLevel="0" collapsed="false">
      <c r="B131" s="202"/>
      <c r="C131" s="202"/>
      <c r="D131" s="136" t="s">
        <v>10</v>
      </c>
      <c r="E131" s="136"/>
      <c r="F131" s="167" t="n">
        <f aca="false">IF(ISERROR(VLOOKUP(D131,Ladung!$A:$B,2,FALSE())),0,VLOOKUP(D131,Ladung!$A:$B,2,FALSE()))</f>
        <v>6.6</v>
      </c>
      <c r="G131" s="131" t="s">
        <v>83</v>
      </c>
      <c r="H131" s="206" t="str">
        <f aca="false">IF($G131="Links",$F131,"")</f>
        <v/>
      </c>
      <c r="I131" s="207" t="n">
        <f aca="false">IF($G131="Mitte",$F131,"")</f>
        <v>6.6</v>
      </c>
      <c r="J131" s="208" t="str">
        <f aca="false">IF($G131="Rechts",$F131,"")</f>
        <v/>
      </c>
      <c r="K131" s="137" t="str">
        <f aca="false">IF($G131="Zugw.",$F131,"")</f>
        <v/>
      </c>
      <c r="L131" s="137"/>
      <c r="M131" s="137"/>
      <c r="N131" s="137"/>
    </row>
    <row r="132" s="127" customFormat="true" ht="13.5" hidden="false" customHeight="true" outlineLevel="0" collapsed="false">
      <c r="B132" s="202"/>
      <c r="C132" s="202"/>
      <c r="D132" s="136" t="s">
        <v>11</v>
      </c>
      <c r="E132" s="136"/>
      <c r="F132" s="167" t="n">
        <f aca="false">IF(ISERROR(VLOOKUP(D132,Ladung!$A:$B,2,FALSE())),0,VLOOKUP(D132,Ladung!$A:$B,2,FALSE()))</f>
        <v>1.5</v>
      </c>
      <c r="G132" s="131" t="s">
        <v>82</v>
      </c>
      <c r="H132" s="206" t="n">
        <f aca="false">IF($G132="Links",$F132,"")</f>
        <v>1.5</v>
      </c>
      <c r="I132" s="207" t="str">
        <f aca="false">IF($G132="Mitte",$F132,"")</f>
        <v/>
      </c>
      <c r="J132" s="208" t="str">
        <f aca="false">IF($G132="Rechts",$F132,"")</f>
        <v/>
      </c>
      <c r="K132" s="137" t="str">
        <f aca="false">IF($G132="Zugw.",$F132,"")</f>
        <v/>
      </c>
      <c r="L132" s="137"/>
      <c r="M132" s="137"/>
      <c r="N132" s="137"/>
    </row>
    <row r="133" s="127" customFormat="true" ht="13.5" hidden="false" customHeight="true" outlineLevel="0" collapsed="false">
      <c r="B133" s="202"/>
      <c r="C133" s="202"/>
      <c r="D133" s="136" t="s">
        <v>12</v>
      </c>
      <c r="E133" s="136"/>
      <c r="F133" s="167" t="n">
        <f aca="false">IF(ISERROR(VLOOKUP(D133,Ladung!$A:$B,2,FALSE())),0,VLOOKUP(D133,Ladung!$A:$B,2,FALSE()))</f>
        <v>11.5</v>
      </c>
      <c r="G133" s="131" t="s">
        <v>77</v>
      </c>
      <c r="H133" s="206" t="str">
        <f aca="false">IF($G133="Links",$F133,"")</f>
        <v/>
      </c>
      <c r="I133" s="207" t="str">
        <f aca="false">IF($G133="Mitte",$F133,"")</f>
        <v/>
      </c>
      <c r="J133" s="208" t="n">
        <f aca="false">IF($G133="Rechts",$F133,"")</f>
        <v>11.5</v>
      </c>
      <c r="K133" s="137" t="str">
        <f aca="false">IF($G133="Zugw.",$F133,"")</f>
        <v/>
      </c>
      <c r="L133" s="137"/>
      <c r="M133" s="137"/>
      <c r="N133" s="137"/>
    </row>
    <row r="134" s="127" customFormat="true" ht="13.5" hidden="false" customHeight="true" outlineLevel="0" collapsed="false">
      <c r="B134" s="202"/>
      <c r="C134" s="202"/>
      <c r="D134" s="136" t="s">
        <v>13</v>
      </c>
      <c r="E134" s="136"/>
      <c r="F134" s="167" t="n">
        <f aca="false">IF(ISERROR(VLOOKUP(D134,Ladung!$A:$B,2,FALSE())),0,VLOOKUP(D134,Ladung!$A:$B,2,FALSE()))</f>
        <v>5.6</v>
      </c>
      <c r="G134" s="131" t="s">
        <v>77</v>
      </c>
      <c r="H134" s="206" t="str">
        <f aca="false">IF($G134="Links",$F134,"")</f>
        <v/>
      </c>
      <c r="I134" s="207" t="str">
        <f aca="false">IF($G134="Mitte",$F134,"")</f>
        <v/>
      </c>
      <c r="J134" s="208" t="n">
        <f aca="false">IF($G134="Rechts",$F134,"")</f>
        <v>5.6</v>
      </c>
      <c r="K134" s="137" t="str">
        <f aca="false">IF($G134="Zugw.",$F134,"")</f>
        <v/>
      </c>
      <c r="L134" s="137"/>
      <c r="M134" s="137"/>
      <c r="N134" s="137"/>
    </row>
    <row r="135" s="127" customFormat="true" ht="13.5" hidden="false" customHeight="true" outlineLevel="0" collapsed="false">
      <c r="B135" s="202"/>
      <c r="C135" s="202"/>
      <c r="D135" s="136" t="s">
        <v>23</v>
      </c>
      <c r="E135" s="136"/>
      <c r="F135" s="167" t="n">
        <f aca="false">IF(ISERROR(VLOOKUP(D135,Ladung!$A:$B,2,FALSE())),0,VLOOKUP(D135,Ladung!$A:$B,2,FALSE()))</f>
        <v>2.1</v>
      </c>
      <c r="G135" s="131" t="s">
        <v>77</v>
      </c>
      <c r="H135" s="206" t="str">
        <f aca="false">IF($G135="Links",$F135,"")</f>
        <v/>
      </c>
      <c r="I135" s="207" t="str">
        <f aca="false">IF($G135="Mitte",$F135,"")</f>
        <v/>
      </c>
      <c r="J135" s="208" t="n">
        <f aca="false">IF($G135="Rechts",$F135,"")</f>
        <v>2.1</v>
      </c>
      <c r="K135" s="137" t="str">
        <f aca="false">IF($G135="Zugw.",$F135,"")</f>
        <v/>
      </c>
      <c r="L135" s="137"/>
      <c r="M135" s="137"/>
      <c r="N135" s="137"/>
    </row>
    <row r="136" s="127" customFormat="true" ht="13.5" hidden="false" customHeight="true" outlineLevel="0" collapsed="false">
      <c r="B136" s="202"/>
      <c r="C136" s="202"/>
      <c r="D136" s="136" t="s">
        <v>26</v>
      </c>
      <c r="E136" s="136"/>
      <c r="F136" s="167" t="n">
        <f aca="false">IF(ISERROR(VLOOKUP(D136,Ladung!$A:$B,2,FALSE())),0,VLOOKUP(D136,Ladung!$A:$B,2,FALSE()))</f>
        <v>3</v>
      </c>
      <c r="G136" s="131" t="s">
        <v>77</v>
      </c>
      <c r="H136" s="206" t="str">
        <f aca="false">IF($G136="Links",$F136,"")</f>
        <v/>
      </c>
      <c r="I136" s="207" t="str">
        <f aca="false">IF($G136="Mitte",$F136,"")</f>
        <v/>
      </c>
      <c r="J136" s="208" t="n">
        <f aca="false">IF($G136="Rechts",$F136,"")</f>
        <v>3</v>
      </c>
      <c r="K136" s="137" t="str">
        <f aca="false">IF($G136="Zugw.",$F136,"")</f>
        <v/>
      </c>
      <c r="L136" s="137"/>
      <c r="M136" s="137"/>
      <c r="N136" s="137"/>
    </row>
    <row r="137" s="127" customFormat="true" ht="13.5" hidden="false" customHeight="true" outlineLevel="0" collapsed="false">
      <c r="B137" s="202"/>
      <c r="C137" s="202"/>
      <c r="D137" s="136" t="s">
        <v>25</v>
      </c>
      <c r="E137" s="136"/>
      <c r="F137" s="167" t="n">
        <f aca="false">IF(ISERROR(VLOOKUP(D137,Ladung!$A:$B,2,FALSE())),0,VLOOKUP(D137,Ladung!$A:$B,2,FALSE()))</f>
        <v>6</v>
      </c>
      <c r="G137" s="131" t="s">
        <v>77</v>
      </c>
      <c r="H137" s="206" t="str">
        <f aca="false">IF($G137="Links",$F137,"")</f>
        <v/>
      </c>
      <c r="I137" s="207" t="str">
        <f aca="false">IF($G137="Mitte",$F137,"")</f>
        <v/>
      </c>
      <c r="J137" s="208" t="n">
        <f aca="false">IF($G137="Rechts",$F137,"")</f>
        <v>6</v>
      </c>
      <c r="K137" s="137" t="str">
        <f aca="false">IF($G137="Zugw.",$F137,"")</f>
        <v/>
      </c>
      <c r="L137" s="137"/>
      <c r="M137" s="137"/>
      <c r="N137" s="137"/>
    </row>
    <row r="138" s="127" customFormat="true" ht="13.5" hidden="false" customHeight="true" outlineLevel="0" collapsed="false">
      <c r="B138" s="202"/>
      <c r="C138" s="202"/>
      <c r="D138" s="136" t="s">
        <v>25</v>
      </c>
      <c r="E138" s="136"/>
      <c r="F138" s="167" t="n">
        <f aca="false">IF(ISERROR(VLOOKUP(D138,Ladung!$A:$B,2,FALSE())),0,VLOOKUP(D138,Ladung!$A:$B,2,FALSE()))</f>
        <v>6</v>
      </c>
      <c r="G138" s="131" t="s">
        <v>82</v>
      </c>
      <c r="H138" s="206" t="n">
        <f aca="false">IF($G138="Links",$F138,"")</f>
        <v>6</v>
      </c>
      <c r="I138" s="207" t="str">
        <f aca="false">IF($G138="Mitte",$F138,"")</f>
        <v/>
      </c>
      <c r="J138" s="208" t="str">
        <f aca="false">IF($G138="Rechts",$F138,"")</f>
        <v/>
      </c>
      <c r="K138" s="137" t="str">
        <f aca="false">IF($G138="Zugw.",$F138,"")</f>
        <v/>
      </c>
      <c r="L138" s="137"/>
      <c r="M138" s="137"/>
      <c r="N138" s="137"/>
    </row>
    <row r="139" s="127" customFormat="true" ht="13.5" hidden="false" customHeight="true" outlineLevel="0" collapsed="false">
      <c r="B139" s="202"/>
      <c r="C139" s="202"/>
      <c r="D139" s="136" t="s">
        <v>45</v>
      </c>
      <c r="E139" s="136"/>
      <c r="F139" s="167" t="n">
        <f aca="false">IF(ISERROR(VLOOKUP(D139,Ladung!$A:$B,2,FALSE())),0,VLOOKUP(D139,Ladung!$A:$B,2,FALSE()))</f>
        <v>4.5</v>
      </c>
      <c r="G139" s="131" t="s">
        <v>82</v>
      </c>
      <c r="H139" s="206" t="n">
        <f aca="false">IF($G139="Links",$F139,"")</f>
        <v>4.5</v>
      </c>
      <c r="I139" s="207" t="str">
        <f aca="false">IF($G139="Mitte",$F139,"")</f>
        <v/>
      </c>
      <c r="J139" s="208" t="str">
        <f aca="false">IF($G139="Rechts",$F139,"")</f>
        <v/>
      </c>
      <c r="K139" s="137" t="str">
        <f aca="false">IF($G139="Zugw.",$F139,"")</f>
        <v/>
      </c>
      <c r="L139" s="137"/>
      <c r="M139" s="137"/>
      <c r="N139" s="137"/>
    </row>
    <row r="140" s="127" customFormat="true" ht="13.5" hidden="false" customHeight="true" outlineLevel="0" collapsed="false">
      <c r="B140" s="202"/>
      <c r="C140" s="202"/>
      <c r="D140" s="136" t="s">
        <v>47</v>
      </c>
      <c r="E140" s="136"/>
      <c r="F140" s="167" t="n">
        <f aca="false">IF(ISERROR(VLOOKUP(D140,Ladung!$A:$B,2,FALSE())),0,VLOOKUP(D140,Ladung!$A:$B,2,FALSE()))</f>
        <v>2.3</v>
      </c>
      <c r="G140" s="131" t="s">
        <v>77</v>
      </c>
      <c r="H140" s="206" t="str">
        <f aca="false">IF($G140="Links",$F140,"")</f>
        <v/>
      </c>
      <c r="I140" s="207" t="str">
        <f aca="false">IF($G140="Mitte",$F140,"")</f>
        <v/>
      </c>
      <c r="J140" s="208" t="n">
        <f aca="false">IF($G140="Rechts",$F140,"")</f>
        <v>2.3</v>
      </c>
      <c r="K140" s="137" t="str">
        <f aca="false">IF($G140="Zugw.",$F140,"")</f>
        <v/>
      </c>
      <c r="L140" s="137"/>
      <c r="M140" s="137"/>
      <c r="N140" s="137"/>
    </row>
    <row r="141" s="127" customFormat="true" ht="13.5" hidden="false" customHeight="true" outlineLevel="0" collapsed="false">
      <c r="B141" s="202"/>
      <c r="C141" s="202"/>
      <c r="D141" s="136" t="s">
        <v>49</v>
      </c>
      <c r="E141" s="136"/>
      <c r="F141" s="167" t="n">
        <f aca="false">IF(ISERROR(VLOOKUP(D141,Ladung!$A:$B,2,FALSE())),0,VLOOKUP(D141,Ladung!$A:$B,2,FALSE()))</f>
        <v>40</v>
      </c>
      <c r="G141" s="131" t="s">
        <v>82</v>
      </c>
      <c r="H141" s="206" t="n">
        <f aca="false">IF($G141="Links",$F141,"")</f>
        <v>40</v>
      </c>
      <c r="I141" s="207" t="str">
        <f aca="false">IF($G141="Mitte",$F141,"")</f>
        <v/>
      </c>
      <c r="J141" s="208" t="str">
        <f aca="false">IF($G141="Rechts",$F141,"")</f>
        <v/>
      </c>
      <c r="K141" s="137" t="str">
        <f aca="false">IF($G141="Zugw.",$F141,"")</f>
        <v/>
      </c>
      <c r="L141" s="137"/>
      <c r="M141" s="137"/>
      <c r="N141" s="137"/>
    </row>
    <row r="142" s="127" customFormat="true" ht="13.5" hidden="false" customHeight="true" outlineLevel="0" collapsed="false">
      <c r="B142" s="202"/>
      <c r="C142" s="202"/>
      <c r="D142" s="136" t="s">
        <v>5</v>
      </c>
      <c r="E142" s="136"/>
      <c r="F142" s="167" t="n">
        <f aca="false">IF(ISERROR(VLOOKUP(D142,Ladung!$A:$B,2,FALSE())),0,VLOOKUP(D142,Ladung!$A:$B,2,FALSE()))</f>
        <v>5</v>
      </c>
      <c r="G142" s="131" t="s">
        <v>83</v>
      </c>
      <c r="H142" s="206" t="str">
        <f aca="false">IF($G142="Links",$F142,"")</f>
        <v/>
      </c>
      <c r="I142" s="207" t="n">
        <f aca="false">IF($G142="Mitte",$F142,"")</f>
        <v>5</v>
      </c>
      <c r="J142" s="208" t="str">
        <f aca="false">IF($G142="Rechts",$F142,"")</f>
        <v/>
      </c>
      <c r="K142" s="137" t="str">
        <f aca="false">IF($G142="Zugw.",$F142,"")</f>
        <v/>
      </c>
      <c r="L142" s="137"/>
      <c r="M142" s="137"/>
      <c r="N142" s="137"/>
    </row>
    <row r="143" s="127" customFormat="true" ht="13.5" hidden="false" customHeight="true" outlineLevel="0" collapsed="false">
      <c r="B143" s="202"/>
      <c r="C143" s="202"/>
      <c r="D143" s="136"/>
      <c r="E143" s="136"/>
      <c r="F143" s="167" t="n">
        <f aca="false">IF(ISERROR(VLOOKUP(D143,Ladung!$A:$B,2,FALSE())),0,VLOOKUP(D143,Ladung!$A:$B,2,FALSE()))</f>
        <v>0</v>
      </c>
      <c r="G143" s="131"/>
      <c r="H143" s="206" t="str">
        <f aca="false">IF($G143="Links",$F143,"")</f>
        <v/>
      </c>
      <c r="I143" s="207" t="str">
        <f aca="false">IF($G143="Mitte",$F143,"")</f>
        <v/>
      </c>
      <c r="J143" s="208" t="str">
        <f aca="false">IF($G143="Rechts",$F143,"")</f>
        <v/>
      </c>
      <c r="K143" s="137" t="str">
        <f aca="false">IF($G143="Zugw.",$F143,"")</f>
        <v/>
      </c>
      <c r="L143" s="137"/>
      <c r="M143" s="137"/>
      <c r="N143" s="137"/>
    </row>
    <row r="144" s="127" customFormat="true" ht="13.5" hidden="false" customHeight="true" outlineLevel="0" collapsed="false">
      <c r="B144" s="202"/>
      <c r="C144" s="202"/>
      <c r="D144" s="136"/>
      <c r="E144" s="136"/>
      <c r="F144" s="167" t="n">
        <f aca="false">IF(ISERROR(VLOOKUP(D144,Ladung!$A:$B,2,FALSE())),0,VLOOKUP(D144,Ladung!$A:$B,2,FALSE()))</f>
        <v>0</v>
      </c>
      <c r="G144" s="131"/>
      <c r="H144" s="206" t="str">
        <f aca="false">IF($G144="Links",$F144,"")</f>
        <v/>
      </c>
      <c r="I144" s="207" t="str">
        <f aca="false">IF($G144="Mitte",$F144,"")</f>
        <v/>
      </c>
      <c r="J144" s="208" t="str">
        <f aca="false">IF($G144="Rechts",$F144,"")</f>
        <v/>
      </c>
      <c r="K144" s="137" t="str">
        <f aca="false">IF($G144="Zugw.",$F144,"")</f>
        <v/>
      </c>
      <c r="L144" s="137"/>
      <c r="M144" s="137"/>
      <c r="N144" s="137"/>
    </row>
    <row r="145" s="127" customFormat="true" ht="13.5" hidden="false" customHeight="true" outlineLevel="0" collapsed="false">
      <c r="B145" s="202"/>
      <c r="C145" s="202"/>
      <c r="D145" s="136"/>
      <c r="E145" s="136"/>
      <c r="F145" s="167" t="n">
        <f aca="false">IF(ISERROR(VLOOKUP(D145,Ladung!$A:$B,2,FALSE())),0,VLOOKUP(D145,Ladung!$A:$B,2,FALSE()))</f>
        <v>0</v>
      </c>
      <c r="G145" s="131"/>
      <c r="H145" s="206" t="str">
        <f aca="false">IF($G145="Links",$F145,"")</f>
        <v/>
      </c>
      <c r="I145" s="207" t="str">
        <f aca="false">IF($G145="Mitte",$F145,"")</f>
        <v/>
      </c>
      <c r="J145" s="208" t="str">
        <f aca="false">IF($G145="Rechts",$F145,"")</f>
        <v/>
      </c>
      <c r="K145" s="137" t="str">
        <f aca="false">IF($G145="Zugw.",$F145,"")</f>
        <v/>
      </c>
      <c r="L145" s="137"/>
      <c r="M145" s="137"/>
      <c r="N145" s="137"/>
    </row>
    <row r="146" s="127" customFormat="true" ht="13.5" hidden="false" customHeight="true" outlineLevel="0" collapsed="false">
      <c r="B146" s="202"/>
      <c r="C146" s="202"/>
      <c r="D146" s="136"/>
      <c r="E146" s="136"/>
      <c r="F146" s="167" t="n">
        <f aca="false">IF(ISERROR(VLOOKUP(D146,Ladung!$A:$B,2,FALSE())),0,VLOOKUP(D146,Ladung!$A:$B,2,FALSE()))</f>
        <v>0</v>
      </c>
      <c r="G146" s="131"/>
      <c r="H146" s="206" t="str">
        <f aca="false">IF($G146="Links",$F146,"")</f>
        <v/>
      </c>
      <c r="I146" s="207" t="str">
        <f aca="false">IF($G146="Mitte",$F146,"")</f>
        <v/>
      </c>
      <c r="J146" s="208" t="str">
        <f aca="false">IF($G146="Rechts",$F146,"")</f>
        <v/>
      </c>
      <c r="K146" s="137" t="str">
        <f aca="false">IF($G146="Zugw.",$F146,"")</f>
        <v/>
      </c>
      <c r="L146" s="137"/>
      <c r="M146" s="137"/>
      <c r="N146" s="137"/>
    </row>
    <row r="147" s="127" customFormat="true" ht="13.5" hidden="false" customHeight="true" outlineLevel="0" collapsed="false">
      <c r="B147" s="202"/>
      <c r="C147" s="202"/>
      <c r="D147" s="136"/>
      <c r="E147" s="136"/>
      <c r="F147" s="167" t="n">
        <f aca="false">IF(ISERROR(VLOOKUP(D147,Ladung!$A:$B,2,FALSE())),0,VLOOKUP(D147,Ladung!$A:$B,2,FALSE()))</f>
        <v>0</v>
      </c>
      <c r="G147" s="131"/>
      <c r="H147" s="206" t="str">
        <f aca="false">IF($G147="Links",$F147,"")</f>
        <v/>
      </c>
      <c r="I147" s="207" t="str">
        <f aca="false">IF($G147="Mitte",$F147,"")</f>
        <v/>
      </c>
      <c r="J147" s="208" t="str">
        <f aca="false">IF($G147="Rechts",$F147,"")</f>
        <v/>
      </c>
      <c r="K147" s="137" t="str">
        <f aca="false">IF($G147="Zugw.",$F147,"")</f>
        <v/>
      </c>
      <c r="L147" s="137"/>
      <c r="M147" s="137"/>
      <c r="N147" s="137"/>
    </row>
    <row r="148" s="161" customFormat="true" ht="13.5" hidden="false" customHeight="true" outlineLevel="0" collapsed="false">
      <c r="B148" s="202"/>
      <c r="C148" s="202"/>
      <c r="D148" s="136"/>
      <c r="E148" s="136"/>
      <c r="F148" s="167" t="n">
        <f aca="false">IF(ISERROR(VLOOKUP(D148,Ladung!$A:$B,2,FALSE())),0,VLOOKUP(D148,Ladung!$A:$B,2,FALSE()))</f>
        <v>0</v>
      </c>
      <c r="G148" s="131"/>
      <c r="H148" s="206" t="str">
        <f aca="false">IF($G148="Links",$F148,"")</f>
        <v/>
      </c>
      <c r="I148" s="207" t="str">
        <f aca="false">IF($G148="Mitte",$F148,"")</f>
        <v/>
      </c>
      <c r="J148" s="208" t="str">
        <f aca="false">IF($G148="Rechts",$F148,"")</f>
        <v/>
      </c>
      <c r="K148" s="137" t="str">
        <f aca="false">IF($G148="Zugw.",$F148,"")</f>
        <v/>
      </c>
      <c r="L148" s="137"/>
      <c r="M148" s="137"/>
      <c r="N148" s="137"/>
    </row>
    <row r="149" s="161" customFormat="true" ht="13.5" hidden="false" customHeight="true" outlineLevel="0" collapsed="false">
      <c r="B149" s="202"/>
      <c r="C149" s="202"/>
      <c r="D149" s="136"/>
      <c r="E149" s="136"/>
      <c r="F149" s="167" t="n">
        <f aca="false">IF(ISERROR(VLOOKUP(D149,Ladung!$A:$B,2,FALSE())),0,VLOOKUP(D149,Ladung!$A:$B,2,FALSE()))</f>
        <v>0</v>
      </c>
      <c r="G149" s="131"/>
      <c r="H149" s="206" t="str">
        <f aca="false">IF($G149="Links",$F149,"")</f>
        <v/>
      </c>
      <c r="I149" s="207" t="str">
        <f aca="false">IF($G149="Mitte",$F149,"")</f>
        <v/>
      </c>
      <c r="J149" s="208" t="str">
        <f aca="false">IF($G149="Rechts",$F149,"")</f>
        <v/>
      </c>
      <c r="K149" s="137" t="str">
        <f aca="false">IF($G149="Zugw.",$F149,"")</f>
        <v/>
      </c>
      <c r="L149" s="137"/>
      <c r="M149" s="137"/>
      <c r="N149" s="137"/>
    </row>
    <row r="150" s="161" customFormat="true" ht="13.5" hidden="false" customHeight="true" outlineLevel="0" collapsed="false">
      <c r="B150" s="202"/>
      <c r="C150" s="202"/>
      <c r="D150" s="136"/>
      <c r="E150" s="136"/>
      <c r="F150" s="167" t="n">
        <f aca="false">IF(ISERROR(VLOOKUP(D150,Ladung!$A:$B,2,FALSE())),0,VLOOKUP(D150,Ladung!$A:$B,2,FALSE()))</f>
        <v>0</v>
      </c>
      <c r="G150" s="131"/>
      <c r="H150" s="206" t="str">
        <f aca="false">IF($G150="Links",$F150,"")</f>
        <v/>
      </c>
      <c r="I150" s="207" t="str">
        <f aca="false">IF($G150="Mitte",$F150,"")</f>
        <v/>
      </c>
      <c r="J150" s="208" t="str">
        <f aca="false">IF($G150="Rechts",$F150,"")</f>
        <v/>
      </c>
      <c r="K150" s="137" t="str">
        <f aca="false">IF($G150="Zugw.",$F150,"")</f>
        <v/>
      </c>
      <c r="L150" s="137"/>
      <c r="M150" s="137"/>
      <c r="N150" s="137"/>
    </row>
    <row r="151" s="161" customFormat="true" ht="13.5" hidden="false" customHeight="true" outlineLevel="0" collapsed="false">
      <c r="B151" s="202"/>
      <c r="C151" s="202"/>
      <c r="D151" s="136"/>
      <c r="E151" s="136"/>
      <c r="F151" s="167" t="n">
        <f aca="false">IF(ISERROR(VLOOKUP(D151,Ladung!$A:$B,2,FALSE())),0,VLOOKUP(D151,Ladung!$A:$B,2,FALSE()))</f>
        <v>0</v>
      </c>
      <c r="G151" s="131"/>
      <c r="H151" s="206" t="str">
        <f aca="false">IF($G151="Links",$F151,"")</f>
        <v/>
      </c>
      <c r="I151" s="207" t="str">
        <f aca="false">IF($G151="Mitte",$F151,"")</f>
        <v/>
      </c>
      <c r="J151" s="208" t="str">
        <f aca="false">IF($G151="Rechts",$F151,"")</f>
        <v/>
      </c>
      <c r="K151" s="137" t="str">
        <f aca="false">IF($G151="Zugw.",$F151,"")</f>
        <v/>
      </c>
      <c r="L151" s="137"/>
      <c r="M151" s="137"/>
      <c r="N151" s="137"/>
    </row>
    <row r="152" s="161" customFormat="true" ht="13.5" hidden="false" customHeight="true" outlineLevel="0" collapsed="false">
      <c r="B152" s="202"/>
      <c r="C152" s="202"/>
      <c r="D152" s="136"/>
      <c r="E152" s="136"/>
      <c r="F152" s="167" t="n">
        <f aca="false">IF(ISERROR(VLOOKUP(D152,Ladung!$A:$B,2,FALSE())),0,VLOOKUP(D152,Ladung!$A:$B,2,FALSE()))</f>
        <v>0</v>
      </c>
      <c r="G152" s="131"/>
      <c r="H152" s="206" t="str">
        <f aca="false">IF($G152="Links",$F152,"")</f>
        <v/>
      </c>
      <c r="I152" s="207" t="str">
        <f aca="false">IF($G152="Mitte",$F152,"")</f>
        <v/>
      </c>
      <c r="J152" s="208" t="str">
        <f aca="false">IF($G152="Rechts",$F152,"")</f>
        <v/>
      </c>
      <c r="K152" s="137" t="str">
        <f aca="false">IF($G152="Zugw.",$F152,"")</f>
        <v/>
      </c>
      <c r="L152" s="137"/>
      <c r="M152" s="137"/>
      <c r="N152" s="137"/>
    </row>
    <row r="153" s="161" customFormat="true" ht="13.5" hidden="false" customHeight="true" outlineLevel="0" collapsed="false">
      <c r="B153" s="202"/>
      <c r="C153" s="202"/>
      <c r="D153" s="136"/>
      <c r="E153" s="136"/>
      <c r="F153" s="167" t="n">
        <f aca="false">IF(ISERROR(VLOOKUP(D153,Ladung!$A:$B,2,FALSE())),0,VLOOKUP(D153,Ladung!$A:$B,2,FALSE()))</f>
        <v>0</v>
      </c>
      <c r="G153" s="131"/>
      <c r="H153" s="206" t="str">
        <f aca="false">IF($G153="Links",$F153,"")</f>
        <v/>
      </c>
      <c r="I153" s="207" t="str">
        <f aca="false">IF($G153="Mitte",$F153,"")</f>
        <v/>
      </c>
      <c r="J153" s="208" t="str">
        <f aca="false">IF($G153="Rechts",$F153,"")</f>
        <v/>
      </c>
      <c r="K153" s="137" t="str">
        <f aca="false">IF($G153="Zugw.",$F153,"")</f>
        <v/>
      </c>
      <c r="L153" s="137"/>
      <c r="M153" s="137"/>
      <c r="N153" s="137"/>
    </row>
    <row r="154" s="161" customFormat="true" ht="13.5" hidden="false" customHeight="true" outlineLevel="0" collapsed="false">
      <c r="B154" s="202"/>
      <c r="C154" s="202"/>
      <c r="D154" s="136"/>
      <c r="E154" s="136"/>
      <c r="F154" s="167" t="n">
        <f aca="false">IF(ISERROR(VLOOKUP(D154,Ladung!$A:$B,2,FALSE())),0,VLOOKUP(D154,Ladung!$A:$B,2,FALSE()))</f>
        <v>0</v>
      </c>
      <c r="G154" s="131"/>
      <c r="H154" s="206" t="str">
        <f aca="false">IF($G154="Links",$F154,"")</f>
        <v/>
      </c>
      <c r="I154" s="207" t="str">
        <f aca="false">IF($G154="Mitte",$F154,"")</f>
        <v/>
      </c>
      <c r="J154" s="208" t="str">
        <f aca="false">IF($G154="Rechts",$F154,"")</f>
        <v/>
      </c>
      <c r="K154" s="137" t="str">
        <f aca="false">IF($G154="Zugw.",$F154,"")</f>
        <v/>
      </c>
      <c r="L154" s="137"/>
      <c r="M154" s="137"/>
      <c r="N154" s="137"/>
    </row>
    <row r="155" s="161" customFormat="true" ht="13.5" hidden="false" customHeight="true" outlineLevel="0" collapsed="false">
      <c r="B155" s="202"/>
      <c r="C155" s="202"/>
      <c r="D155" s="136"/>
      <c r="E155" s="136"/>
      <c r="F155" s="167" t="n">
        <f aca="false">IF(ISERROR(VLOOKUP(D155,Ladung!$A:$B,2,FALSE())),0,VLOOKUP(D155,Ladung!$A:$B,2,FALSE()))</f>
        <v>0</v>
      </c>
      <c r="G155" s="131"/>
      <c r="H155" s="206"/>
      <c r="I155" s="207"/>
      <c r="J155" s="208"/>
      <c r="K155" s="137" t="str">
        <f aca="false">IF($G155="Zugw.",$F155,"")</f>
        <v/>
      </c>
      <c r="L155" s="137"/>
      <c r="M155" s="137"/>
      <c r="N155" s="137"/>
    </row>
    <row r="156" s="161" customFormat="true" ht="13.5" hidden="false" customHeight="true" outlineLevel="0" collapsed="false">
      <c r="B156" s="202"/>
      <c r="C156" s="202"/>
      <c r="D156" s="136"/>
      <c r="E156" s="136"/>
      <c r="F156" s="167" t="n">
        <f aca="false">IF(ISERROR(VLOOKUP(D156,Ladung!$A:$B,2,FALSE())),0,VLOOKUP(D156,Ladung!$A:$B,2,FALSE()))</f>
        <v>0</v>
      </c>
      <c r="G156" s="131"/>
      <c r="H156" s="206" t="str">
        <f aca="false">IF($G156="Links",$F156,"")</f>
        <v/>
      </c>
      <c r="I156" s="207" t="str">
        <f aca="false">IF($G156="Mitte",$F156,"")</f>
        <v/>
      </c>
      <c r="J156" s="208" t="str">
        <f aca="false">IF($G156="Rechts",$F156,"")</f>
        <v/>
      </c>
      <c r="K156" s="137" t="str">
        <f aca="false">IF($G156="Zugw.",$F156,"")</f>
        <v/>
      </c>
      <c r="L156" s="137"/>
      <c r="M156" s="137"/>
      <c r="N156" s="137"/>
    </row>
    <row r="157" s="161" customFormat="true" ht="13.5" hidden="false" customHeight="true" outlineLevel="0" collapsed="false">
      <c r="B157" s="202"/>
      <c r="C157" s="202"/>
      <c r="D157" s="136"/>
      <c r="E157" s="136"/>
      <c r="F157" s="167" t="n">
        <f aca="false">IF(ISERROR(VLOOKUP(D157,Ladung!$A:$B,2,FALSE())),0,VLOOKUP(D157,Ladung!$A:$B,2,FALSE()))</f>
        <v>0</v>
      </c>
      <c r="G157" s="131"/>
      <c r="H157" s="206" t="str">
        <f aca="false">IF($G157="Links",$F157,"")</f>
        <v/>
      </c>
      <c r="I157" s="207" t="str">
        <f aca="false">IF($G157="Mitte",$F157,"")</f>
        <v/>
      </c>
      <c r="J157" s="208" t="str">
        <f aca="false">IF($G157="Rechts",$F157,"")</f>
        <v/>
      </c>
      <c r="K157" s="137" t="str">
        <f aca="false">IF($G157="Zugw.",$F157,"")</f>
        <v/>
      </c>
      <c r="L157" s="137"/>
      <c r="M157" s="137"/>
      <c r="N157" s="137"/>
    </row>
    <row r="158" s="161" customFormat="true" ht="13.5" hidden="false" customHeight="true" outlineLevel="0" collapsed="false">
      <c r="B158" s="202"/>
      <c r="C158" s="202"/>
      <c r="D158" s="136"/>
      <c r="E158" s="136"/>
      <c r="F158" s="167" t="n">
        <f aca="false">IF(ISERROR(VLOOKUP(D158,Ladung!$A:$B,2,FALSE())),0,VLOOKUP(D158,Ladung!$A:$B,2,FALSE()))</f>
        <v>0</v>
      </c>
      <c r="G158" s="131"/>
      <c r="H158" s="206" t="str">
        <f aca="false">IF($G158="Links",$F158,"")</f>
        <v/>
      </c>
      <c r="I158" s="207" t="str">
        <f aca="false">IF($G158="Mitte",$F158,"")</f>
        <v/>
      </c>
      <c r="J158" s="208" t="str">
        <f aca="false">IF($G158="Rechts",$F158,"")</f>
        <v/>
      </c>
      <c r="K158" s="137" t="str">
        <f aca="false">IF($G158="Zugw.",$F158,"")</f>
        <v/>
      </c>
      <c r="L158" s="137"/>
      <c r="M158" s="137"/>
      <c r="N158" s="137"/>
    </row>
    <row r="159" s="161" customFormat="true" ht="13.5" hidden="false" customHeight="true" outlineLevel="0" collapsed="false">
      <c r="B159" s="202"/>
      <c r="C159" s="202"/>
      <c r="D159" s="136"/>
      <c r="E159" s="136"/>
      <c r="F159" s="167" t="n">
        <f aca="false">IF(ISERROR(VLOOKUP(D159,Ladung!$A:$B,2,FALSE())),0,VLOOKUP(D159,Ladung!$A:$B,2,FALSE()))</f>
        <v>0</v>
      </c>
      <c r="G159" s="131"/>
      <c r="H159" s="206" t="str">
        <f aca="false">IF($G159="Links",$F159,"")</f>
        <v/>
      </c>
      <c r="I159" s="207" t="str">
        <f aca="false">IF($G159="Mitte",$F159,"")</f>
        <v/>
      </c>
      <c r="J159" s="208" t="str">
        <f aca="false">IF($G159="Rechts",$F159,"")</f>
        <v/>
      </c>
      <c r="K159" s="137" t="str">
        <f aca="false">IF($G159="Zugw.",$F159,"")</f>
        <v/>
      </c>
      <c r="L159" s="137"/>
      <c r="M159" s="137"/>
      <c r="N159" s="137"/>
    </row>
    <row r="160" s="161" customFormat="true" ht="13.5" hidden="false" customHeight="true" outlineLevel="0" collapsed="false">
      <c r="B160" s="202"/>
      <c r="C160" s="202"/>
      <c r="D160" s="136"/>
      <c r="E160" s="136"/>
      <c r="F160" s="167" t="n">
        <f aca="false">IF(ISERROR(VLOOKUP(D160,Ladung!$A:$B,2,FALSE())),0,VLOOKUP(D160,Ladung!$A:$B,2,FALSE()))</f>
        <v>0</v>
      </c>
      <c r="G160" s="131"/>
      <c r="H160" s="206" t="str">
        <f aca="false">IF($G160="Links",$F160,"")</f>
        <v/>
      </c>
      <c r="I160" s="207" t="str">
        <f aca="false">IF($G160="Mitte",$F160,"")</f>
        <v/>
      </c>
      <c r="J160" s="208" t="str">
        <f aca="false">IF($G160="Rechts",$F160,"")</f>
        <v/>
      </c>
      <c r="K160" s="137" t="str">
        <f aca="false">IF($G160="Zugw.",$F160,"")</f>
        <v/>
      </c>
      <c r="L160" s="137"/>
      <c r="M160" s="137"/>
      <c r="N160" s="137"/>
    </row>
    <row r="161" s="161" customFormat="true" ht="13.5" hidden="false" customHeight="true" outlineLevel="0" collapsed="false">
      <c r="B161" s="202"/>
      <c r="C161" s="202"/>
      <c r="D161" s="136"/>
      <c r="E161" s="136"/>
      <c r="F161" s="167" t="n">
        <f aca="false">IF(ISERROR(VLOOKUP(D161,Ladung!$A:$B,2,FALSE())),0,VLOOKUP(D161,Ladung!$A:$B,2,FALSE()))</f>
        <v>0</v>
      </c>
      <c r="G161" s="131"/>
      <c r="H161" s="206" t="str">
        <f aca="false">IF($G161="Links",$F161,"")</f>
        <v/>
      </c>
      <c r="I161" s="207" t="str">
        <f aca="false">IF($G161="Mitte",$F161,"")</f>
        <v/>
      </c>
      <c r="J161" s="208" t="str">
        <f aca="false">IF($G161="Rechts",$F161,"")</f>
        <v/>
      </c>
      <c r="K161" s="137" t="str">
        <f aca="false">IF($G161="Zugw.",$F161,"")</f>
        <v/>
      </c>
      <c r="L161" s="137"/>
      <c r="M161" s="137"/>
      <c r="N161" s="137"/>
    </row>
    <row r="162" s="161" customFormat="true" ht="13.5" hidden="false" customHeight="true" outlineLevel="0" collapsed="false">
      <c r="B162" s="202"/>
      <c r="C162" s="202"/>
      <c r="D162" s="136"/>
      <c r="E162" s="136"/>
      <c r="F162" s="167" t="n">
        <f aca="false">IF(ISERROR(VLOOKUP(D162,Ladung!$A:$B,2,FALSE())),0,VLOOKUP(D162,Ladung!$A:$B,2,FALSE()))</f>
        <v>0</v>
      </c>
      <c r="G162" s="131"/>
      <c r="H162" s="206" t="str">
        <f aca="false">IF($G162="Links",$F162,"")</f>
        <v/>
      </c>
      <c r="I162" s="207" t="str">
        <f aca="false">IF($G162="Mitte",$F162,"")</f>
        <v/>
      </c>
      <c r="J162" s="208" t="str">
        <f aca="false">IF($G162="Rechts",$F162,"")</f>
        <v/>
      </c>
      <c r="K162" s="209" t="str">
        <f aca="false">IF($G162="Zugw.",$F162,"")</f>
        <v/>
      </c>
      <c r="L162" s="209"/>
      <c r="M162" s="209"/>
      <c r="N162" s="209"/>
    </row>
    <row r="163" s="161" customFormat="true" ht="13.5" hidden="false" customHeight="true" outlineLevel="0" collapsed="false">
      <c r="B163" s="202"/>
      <c r="C163" s="202"/>
      <c r="D163" s="138"/>
      <c r="E163" s="138"/>
      <c r="F163" s="172" t="n">
        <f aca="false">IF(ISERROR(VLOOKUP(D163,Ladung!$A:$B,2,FALSE())),0,VLOOKUP(D163,Ladung!$A:$B,2,FALSE()))</f>
        <v>0</v>
      </c>
      <c r="G163" s="140"/>
      <c r="H163" s="210" t="str">
        <f aca="false">IF($G163="Links",$F163,"")</f>
        <v/>
      </c>
      <c r="I163" s="211" t="str">
        <f aca="false">IF($G163="Mitte",$F163,"")</f>
        <v/>
      </c>
      <c r="J163" s="212" t="str">
        <f aca="false">IF($G163="Rechts",$F163,"")</f>
        <v/>
      </c>
      <c r="K163" s="174" t="str">
        <f aca="false">IF($G163="Zugw.",$F163,"")</f>
        <v/>
      </c>
      <c r="L163" s="174"/>
      <c r="M163" s="174"/>
      <c r="N163" s="174"/>
    </row>
    <row r="164" s="161" customFormat="true" ht="13.5" hidden="false" customHeight="true" outlineLevel="0" collapsed="false">
      <c r="B164" s="213"/>
      <c r="C164" s="213"/>
      <c r="D164" s="214"/>
      <c r="E164" s="214"/>
      <c r="F164" s="147"/>
      <c r="G164" s="147"/>
      <c r="H164" s="215" t="n">
        <f aca="false">SUM(H$125:H$163)</f>
        <v>56.5</v>
      </c>
      <c r="I164" s="216" t="n">
        <f aca="false">SUM(I$125:I$163)</f>
        <v>11.6</v>
      </c>
      <c r="J164" s="151" t="n">
        <f aca="false">SUM(J$125:J$163)</f>
        <v>57.1</v>
      </c>
      <c r="K164" s="152"/>
      <c r="L164" s="152"/>
      <c r="M164" s="217"/>
      <c r="N164" s="217"/>
    </row>
    <row r="165" s="161" customFormat="true" ht="9" hidden="false" customHeight="true" outlineLevel="0" collapsed="false">
      <c r="B165" s="213"/>
      <c r="C165" s="213"/>
      <c r="D165" s="218"/>
      <c r="E165" s="219"/>
      <c r="F165" s="220"/>
      <c r="G165" s="220"/>
      <c r="H165" s="220"/>
      <c r="I165" s="220"/>
      <c r="J165" s="220"/>
      <c r="K165" s="220"/>
      <c r="L165" s="220"/>
      <c r="M165" s="183"/>
    </row>
    <row r="166" s="161" customFormat="true" ht="13.5" hidden="false" customHeight="true" outlineLevel="0" collapsed="false">
      <c r="B166" s="221" t="s">
        <v>90</v>
      </c>
      <c r="C166" s="221"/>
      <c r="D166" s="222" t="s">
        <v>46</v>
      </c>
      <c r="E166" s="222"/>
      <c r="F166" s="163" t="n">
        <f aca="false">IF(ISERROR(VLOOKUP(D166,Ladung!$A:$B,2,FALSE())),0,VLOOKUP(D166,Ladung!$A:$B,2,FALSE()))</f>
        <v>4.6</v>
      </c>
      <c r="G166" s="223" t="s">
        <v>91</v>
      </c>
      <c r="H166" s="224"/>
      <c r="I166" s="224"/>
      <c r="J166" s="224"/>
      <c r="K166" s="225" t="n">
        <f aca="false">IF($G166="Zugw.",$F166,"")</f>
        <v>4.6</v>
      </c>
      <c r="L166" s="225"/>
      <c r="M166" s="226"/>
      <c r="N166" s="226"/>
    </row>
    <row r="167" s="161" customFormat="true" ht="13.5" hidden="false" customHeight="true" outlineLevel="0" collapsed="false">
      <c r="B167" s="221"/>
      <c r="C167" s="221"/>
      <c r="D167" s="136" t="s">
        <v>43</v>
      </c>
      <c r="E167" s="136"/>
      <c r="F167" s="167" t="n">
        <f aca="false">IF(ISERROR(VLOOKUP(D167,Ladung!$A:$B,2,FALSE())),0,VLOOKUP(D167,Ladung!$A:$B,2,FALSE()))</f>
        <v>10.5</v>
      </c>
      <c r="G167" s="131" t="s">
        <v>91</v>
      </c>
      <c r="H167" s="227"/>
      <c r="I167" s="227"/>
      <c r="J167" s="227"/>
      <c r="K167" s="228" t="n">
        <f aca="false">IF($G167="Zugw.",$F167,"")</f>
        <v>10.5</v>
      </c>
      <c r="L167" s="228"/>
      <c r="M167" s="229"/>
      <c r="N167" s="229"/>
    </row>
    <row r="168" s="161" customFormat="true" ht="13.5" hidden="false" customHeight="true" outlineLevel="0" collapsed="false">
      <c r="B168" s="221"/>
      <c r="C168" s="221"/>
      <c r="D168" s="136" t="s">
        <v>51</v>
      </c>
      <c r="E168" s="136"/>
      <c r="F168" s="167" t="n">
        <f aca="false">IF(ISERROR(VLOOKUP(D168,Ladung!$A:$B,2,FALSE())),0,VLOOKUP(D168,Ladung!$A:$B,2,FALSE()))</f>
        <v>5</v>
      </c>
      <c r="G168" s="131" t="s">
        <v>91</v>
      </c>
      <c r="H168" s="230"/>
      <c r="I168" s="231"/>
      <c r="J168" s="232"/>
      <c r="K168" s="228" t="n">
        <f aca="false">IF($G168="Zugw.",$F168,"")</f>
        <v>5</v>
      </c>
      <c r="L168" s="228"/>
      <c r="M168" s="229"/>
      <c r="N168" s="229"/>
    </row>
    <row r="169" s="161" customFormat="true" ht="13.5" hidden="false" customHeight="true" outlineLevel="0" collapsed="false">
      <c r="B169" s="221"/>
      <c r="C169" s="221"/>
      <c r="D169" s="136" t="s">
        <v>50</v>
      </c>
      <c r="E169" s="136"/>
      <c r="F169" s="167" t="n">
        <f aca="false">IF(ISERROR(VLOOKUP(D169,Ladung!$A:$B,2,FALSE())),0,VLOOKUP(D169,Ladung!$A:$B,2,FALSE()))</f>
        <v>3.8</v>
      </c>
      <c r="G169" s="131" t="s">
        <v>91</v>
      </c>
      <c r="H169" s="230"/>
      <c r="I169" s="231"/>
      <c r="J169" s="232"/>
      <c r="K169" s="228" t="n">
        <f aca="false">IF($G169="Zugw.",$F169,"")</f>
        <v>3.8</v>
      </c>
      <c r="L169" s="228"/>
      <c r="M169" s="229"/>
      <c r="N169" s="229"/>
    </row>
    <row r="170" s="161" customFormat="true" ht="13.5" hidden="false" customHeight="true" outlineLevel="0" collapsed="false">
      <c r="B170" s="221"/>
      <c r="C170" s="221"/>
      <c r="D170" s="136" t="s">
        <v>17</v>
      </c>
      <c r="E170" s="136"/>
      <c r="F170" s="167" t="n">
        <f aca="false">IF(ISERROR(VLOOKUP(D170,Ladung!$A:$B,2,FALSE())),0,VLOOKUP(D170,Ladung!$A:$B,2,FALSE()))</f>
        <v>4.5</v>
      </c>
      <c r="G170" s="131" t="s">
        <v>91</v>
      </c>
      <c r="H170" s="230"/>
      <c r="I170" s="231"/>
      <c r="J170" s="232"/>
      <c r="K170" s="228" t="n">
        <f aca="false">IF($G170="Zugw.",$F170,"")</f>
        <v>4.5</v>
      </c>
      <c r="L170" s="228"/>
      <c r="M170" s="229"/>
      <c r="N170" s="229"/>
    </row>
    <row r="171" s="161" customFormat="true" ht="13.5" hidden="false" customHeight="true" outlineLevel="0" collapsed="false">
      <c r="B171" s="221"/>
      <c r="C171" s="221"/>
      <c r="D171" s="136" t="s">
        <v>30</v>
      </c>
      <c r="E171" s="136"/>
      <c r="F171" s="167" t="n">
        <f aca="false">IF(ISERROR(VLOOKUP(D171,Ladung!$A:$B,2,FALSE())),0,VLOOKUP(D171,Ladung!$A:$B,2,FALSE()))</f>
        <v>18.3</v>
      </c>
      <c r="G171" s="131" t="s">
        <v>91</v>
      </c>
      <c r="H171" s="230"/>
      <c r="I171" s="231"/>
      <c r="J171" s="232"/>
      <c r="K171" s="228" t="n">
        <f aca="false">IF($G171="Zugw.",$F171,"")</f>
        <v>18.3</v>
      </c>
      <c r="L171" s="228"/>
      <c r="M171" s="229"/>
      <c r="N171" s="229"/>
    </row>
    <row r="172" s="161" customFormat="true" ht="13.5" hidden="false" customHeight="true" outlineLevel="0" collapsed="false">
      <c r="B172" s="221"/>
      <c r="C172" s="221"/>
      <c r="D172" s="136" t="s">
        <v>30</v>
      </c>
      <c r="E172" s="136"/>
      <c r="F172" s="167" t="n">
        <f aca="false">IF(ISERROR(VLOOKUP(D172,Ladung!$A:$B,2,FALSE())),0,VLOOKUP(D172,Ladung!$A:$B,2,FALSE()))</f>
        <v>18.3</v>
      </c>
      <c r="G172" s="131" t="s">
        <v>91</v>
      </c>
      <c r="H172" s="230"/>
      <c r="I172" s="231"/>
      <c r="J172" s="232"/>
      <c r="K172" s="228" t="n">
        <f aca="false">IF($G172="Zugw.",$F172,"")</f>
        <v>18.3</v>
      </c>
      <c r="L172" s="228"/>
      <c r="M172" s="229"/>
      <c r="N172" s="229"/>
    </row>
    <row r="173" s="161" customFormat="true" ht="13.5" hidden="false" customHeight="true" outlineLevel="0" collapsed="false">
      <c r="B173" s="221"/>
      <c r="C173" s="221"/>
      <c r="D173" s="136"/>
      <c r="E173" s="136"/>
      <c r="F173" s="167" t="n">
        <f aca="false">IF(ISERROR(VLOOKUP(D173,Ladung!$A:$B,2,FALSE())),0,VLOOKUP(D173,Ladung!$A:$B,2,FALSE()))</f>
        <v>0</v>
      </c>
      <c r="G173" s="131"/>
      <c r="H173" s="230"/>
      <c r="I173" s="231"/>
      <c r="J173" s="232"/>
      <c r="K173" s="228" t="str">
        <f aca="false">IF($G173="Zugw.",$F173,"")</f>
        <v/>
      </c>
      <c r="L173" s="228"/>
      <c r="M173" s="229"/>
      <c r="N173" s="229"/>
    </row>
    <row r="174" s="161" customFormat="true" ht="13.5" hidden="false" customHeight="true" outlineLevel="0" collapsed="false">
      <c r="B174" s="221"/>
      <c r="C174" s="221"/>
      <c r="D174" s="136"/>
      <c r="E174" s="136"/>
      <c r="F174" s="167" t="n">
        <f aca="false">IF(ISERROR(VLOOKUP(D174,Ladung!$A:$B,2,FALSE())),0,VLOOKUP(D174,Ladung!$A:$B,2,FALSE()))</f>
        <v>0</v>
      </c>
      <c r="G174" s="131"/>
      <c r="H174" s="230"/>
      <c r="I174" s="231"/>
      <c r="J174" s="232"/>
      <c r="K174" s="228" t="str">
        <f aca="false">IF($G174="Zugw.",$F174,"")</f>
        <v/>
      </c>
      <c r="L174" s="228"/>
      <c r="M174" s="229"/>
      <c r="N174" s="229"/>
    </row>
    <row r="175" s="161" customFormat="true" ht="13.5" hidden="false" customHeight="true" outlineLevel="0" collapsed="false">
      <c r="B175" s="221"/>
      <c r="C175" s="221"/>
      <c r="D175" s="136"/>
      <c r="E175" s="136"/>
      <c r="F175" s="233" t="n">
        <f aca="false">IF(ISERROR(VLOOKUP(D175,Ladung!$A:$B,2,FALSE())),0,VLOOKUP(D175,Ladung!$A:$B,2,FALSE()))</f>
        <v>0</v>
      </c>
      <c r="G175" s="131"/>
      <c r="H175" s="230"/>
      <c r="I175" s="231"/>
      <c r="J175" s="232"/>
      <c r="K175" s="228" t="str">
        <f aca="false">IF($G175="Zugw.",$F175,"")</f>
        <v/>
      </c>
      <c r="L175" s="228"/>
      <c r="M175" s="234"/>
      <c r="N175" s="234"/>
    </row>
    <row r="176" s="161" customFormat="true" ht="13.5" hidden="false" customHeight="true" outlineLevel="0" collapsed="false">
      <c r="B176" s="221"/>
      <c r="C176" s="221"/>
      <c r="D176" s="136"/>
      <c r="E176" s="136"/>
      <c r="F176" s="167" t="n">
        <f aca="false">IF(ISERROR(VLOOKUP(D176,Ladung!$A:$B,2,FALSE())),0,VLOOKUP(D176,Ladung!$A:$B,2,FALSE()))</f>
        <v>0</v>
      </c>
      <c r="G176" s="131"/>
      <c r="H176" s="230"/>
      <c r="I176" s="231"/>
      <c r="J176" s="232"/>
      <c r="K176" s="228" t="str">
        <f aca="false">IF($G176="Zugw.",$F176,"")</f>
        <v/>
      </c>
      <c r="L176" s="228"/>
      <c r="M176" s="229"/>
      <c r="N176" s="229"/>
    </row>
    <row r="177" s="161" customFormat="true" ht="13.5" hidden="false" customHeight="true" outlineLevel="0" collapsed="false">
      <c r="B177" s="221"/>
      <c r="C177" s="221"/>
      <c r="D177" s="136"/>
      <c r="E177" s="136"/>
      <c r="F177" s="167" t="n">
        <f aca="false">IF(ISERROR(VLOOKUP(D177,Ladung!$A:$B,2,FALSE())),0,VLOOKUP(D177,Ladung!$A:$B,2,FALSE()))</f>
        <v>0</v>
      </c>
      <c r="G177" s="131"/>
      <c r="H177" s="230"/>
      <c r="I177" s="231"/>
      <c r="J177" s="232"/>
      <c r="K177" s="228" t="str">
        <f aca="false">IF($G177="Zugw.",$F177,"")</f>
        <v/>
      </c>
      <c r="L177" s="228"/>
      <c r="M177" s="229"/>
      <c r="N177" s="229"/>
    </row>
    <row r="178" s="161" customFormat="true" ht="13.5" hidden="false" customHeight="true" outlineLevel="0" collapsed="false">
      <c r="B178" s="221"/>
      <c r="C178" s="221"/>
      <c r="D178" s="136"/>
      <c r="E178" s="136"/>
      <c r="F178" s="167" t="n">
        <f aca="false">IF(ISERROR(VLOOKUP(D178,Ladung!$A:$B,2,FALSE())),0,VLOOKUP(D178,Ladung!$A:$B,2,FALSE()))</f>
        <v>0</v>
      </c>
      <c r="G178" s="131"/>
      <c r="H178" s="230"/>
      <c r="I178" s="231"/>
      <c r="J178" s="232"/>
      <c r="K178" s="228" t="str">
        <f aca="false">IF($G178="Zugw.",$F178,"")</f>
        <v/>
      </c>
      <c r="L178" s="228"/>
      <c r="M178" s="229"/>
      <c r="N178" s="229"/>
    </row>
    <row r="179" s="161" customFormat="true" ht="13.5" hidden="false" customHeight="true" outlineLevel="0" collapsed="false">
      <c r="B179" s="221"/>
      <c r="C179" s="221"/>
      <c r="D179" s="136"/>
      <c r="E179" s="136"/>
      <c r="F179" s="167" t="n">
        <f aca="false">IF(ISERROR(VLOOKUP(D179,Ladung!$A:$B,2,FALSE())),0,VLOOKUP(D179,Ladung!$A:$B,2,FALSE()))</f>
        <v>0</v>
      </c>
      <c r="G179" s="131"/>
      <c r="H179" s="230"/>
      <c r="I179" s="231"/>
      <c r="J179" s="232"/>
      <c r="K179" s="228" t="str">
        <f aca="false">IF($G179="Zugw.",$F179,"")</f>
        <v/>
      </c>
      <c r="L179" s="228"/>
      <c r="M179" s="229"/>
      <c r="N179" s="229"/>
    </row>
    <row r="180" s="161" customFormat="true" ht="13.5" hidden="false" customHeight="true" outlineLevel="0" collapsed="false">
      <c r="B180" s="221"/>
      <c r="C180" s="221"/>
      <c r="D180" s="136"/>
      <c r="E180" s="136"/>
      <c r="F180" s="167" t="n">
        <f aca="false">IF(ISERROR(VLOOKUP(D180,Ladung!$A:$B,2,FALSE())),0,VLOOKUP(D180,Ladung!$A:$B,2,FALSE()))</f>
        <v>0</v>
      </c>
      <c r="G180" s="131"/>
      <c r="H180" s="230"/>
      <c r="I180" s="231"/>
      <c r="J180" s="232"/>
      <c r="K180" s="228" t="str">
        <f aca="false">IF($G180="Zugw.",$F180,"")</f>
        <v/>
      </c>
      <c r="L180" s="228"/>
      <c r="M180" s="229"/>
      <c r="N180" s="229"/>
    </row>
    <row r="181" s="161" customFormat="true" ht="13.5" hidden="false" customHeight="true" outlineLevel="0" collapsed="false">
      <c r="B181" s="221"/>
      <c r="C181" s="221"/>
      <c r="D181" s="136"/>
      <c r="E181" s="136"/>
      <c r="F181" s="167" t="n">
        <f aca="false">IF(ISERROR(VLOOKUP(D181,Ladung!$A:$B,2,FALSE())),0,VLOOKUP(D181,Ladung!$A:$B,2,FALSE()))</f>
        <v>0</v>
      </c>
      <c r="G181" s="131"/>
      <c r="H181" s="230"/>
      <c r="I181" s="231"/>
      <c r="J181" s="232"/>
      <c r="K181" s="228" t="str">
        <f aca="false">IF($G181="Zugw.",$F181,"")</f>
        <v/>
      </c>
      <c r="L181" s="228"/>
      <c r="M181" s="229"/>
      <c r="N181" s="229"/>
    </row>
    <row r="182" s="161" customFormat="true" ht="13.5" hidden="false" customHeight="true" outlineLevel="0" collapsed="false">
      <c r="B182" s="221"/>
      <c r="C182" s="221"/>
      <c r="D182" s="136"/>
      <c r="E182" s="136"/>
      <c r="F182" s="167" t="n">
        <f aca="false">IF(ISERROR(VLOOKUP(D182,Ladung!$A:$B,2,FALSE())),0,VLOOKUP(D182,Ladung!$A:$B,2,FALSE()))</f>
        <v>0</v>
      </c>
      <c r="G182" s="131"/>
      <c r="H182" s="230"/>
      <c r="I182" s="231"/>
      <c r="J182" s="232"/>
      <c r="K182" s="228" t="str">
        <f aca="false">IF($G182="Zugw.",$F182,"")</f>
        <v/>
      </c>
      <c r="L182" s="228"/>
      <c r="M182" s="229"/>
      <c r="N182" s="229"/>
    </row>
    <row r="183" s="161" customFormat="true" ht="13.5" hidden="false" customHeight="true" outlineLevel="0" collapsed="false">
      <c r="B183" s="221"/>
      <c r="C183" s="221"/>
      <c r="D183" s="136"/>
      <c r="E183" s="136"/>
      <c r="F183" s="167" t="n">
        <f aca="false">IF(ISERROR(VLOOKUP(D183,Ladung!$A:$B,2,FALSE())),0,VLOOKUP(D183,Ladung!$A:$B,2,FALSE()))</f>
        <v>0</v>
      </c>
      <c r="G183" s="131"/>
      <c r="H183" s="230"/>
      <c r="I183" s="231"/>
      <c r="J183" s="232"/>
      <c r="K183" s="228" t="str">
        <f aca="false">IF($G183="Zugw.",$F183,"")</f>
        <v/>
      </c>
      <c r="L183" s="228"/>
      <c r="M183" s="229"/>
      <c r="N183" s="229"/>
    </row>
    <row r="184" s="161" customFormat="true" ht="13.5" hidden="false" customHeight="true" outlineLevel="0" collapsed="false">
      <c r="B184" s="221"/>
      <c r="C184" s="221"/>
      <c r="D184" s="136"/>
      <c r="E184" s="136"/>
      <c r="F184" s="167" t="n">
        <f aca="false">IF(ISERROR(VLOOKUP(D184,Ladung!$A:$B,2,FALSE())),0,VLOOKUP(D184,Ladung!$A:$B,2,FALSE()))</f>
        <v>0</v>
      </c>
      <c r="G184" s="131"/>
      <c r="H184" s="230"/>
      <c r="I184" s="231"/>
      <c r="J184" s="232"/>
      <c r="K184" s="228" t="str">
        <f aca="false">IF($G184="Zugw.",$F184,"")</f>
        <v/>
      </c>
      <c r="L184" s="228"/>
      <c r="M184" s="229"/>
      <c r="N184" s="229"/>
    </row>
    <row r="185" s="161" customFormat="true" ht="13.5" hidden="false" customHeight="true" outlineLevel="0" collapsed="false">
      <c r="B185" s="221"/>
      <c r="C185" s="221"/>
      <c r="D185" s="136"/>
      <c r="E185" s="136"/>
      <c r="F185" s="167" t="n">
        <f aca="false">IF(ISERROR(VLOOKUP(D185,Ladung!$A:$B,2,FALSE())),0,VLOOKUP(D185,Ladung!$A:$B,2,FALSE()))</f>
        <v>0</v>
      </c>
      <c r="G185" s="131"/>
      <c r="H185" s="230"/>
      <c r="I185" s="231"/>
      <c r="J185" s="232"/>
      <c r="K185" s="228" t="str">
        <f aca="false">IF($G185="Zugw.",$F185,"")</f>
        <v/>
      </c>
      <c r="L185" s="228"/>
      <c r="M185" s="229"/>
      <c r="N185" s="229"/>
    </row>
    <row r="186" s="161" customFormat="true" ht="13.5" hidden="false" customHeight="true" outlineLevel="0" collapsed="false">
      <c r="B186" s="221"/>
      <c r="C186" s="221"/>
      <c r="D186" s="136"/>
      <c r="E186" s="136"/>
      <c r="F186" s="167" t="n">
        <f aca="false">IF(ISERROR(VLOOKUP(D186,Ladung!$A:$B,2,FALSE())),0,VLOOKUP(D186,Ladung!$A:$B,2,FALSE()))</f>
        <v>0</v>
      </c>
      <c r="G186" s="131"/>
      <c r="H186" s="227"/>
      <c r="I186" s="227"/>
      <c r="J186" s="227"/>
      <c r="K186" s="228" t="str">
        <f aca="false">IF($G186="Zugw.",$F186,"")</f>
        <v/>
      </c>
      <c r="L186" s="228"/>
      <c r="M186" s="229"/>
      <c r="N186" s="229"/>
    </row>
    <row r="187" s="161" customFormat="true" ht="13.5" hidden="false" customHeight="true" outlineLevel="0" collapsed="false">
      <c r="B187" s="221"/>
      <c r="C187" s="221"/>
      <c r="D187" s="136"/>
      <c r="E187" s="136"/>
      <c r="F187" s="167" t="n">
        <f aca="false">IF(ISERROR(VLOOKUP(D187,Ladung!$A:$B,2,FALSE())),0,VLOOKUP(D187,Ladung!$A:$B,2,FALSE()))</f>
        <v>0</v>
      </c>
      <c r="G187" s="131"/>
      <c r="H187" s="227"/>
      <c r="I187" s="227"/>
      <c r="J187" s="227"/>
      <c r="K187" s="228" t="str">
        <f aca="false">IF($G187="Zugw.",$F187,"")</f>
        <v/>
      </c>
      <c r="L187" s="228"/>
      <c r="M187" s="229"/>
      <c r="N187" s="229"/>
    </row>
    <row r="188" s="161" customFormat="true" ht="13.5" hidden="false" customHeight="true" outlineLevel="0" collapsed="false">
      <c r="B188" s="221"/>
      <c r="C188" s="221"/>
      <c r="D188" s="136"/>
      <c r="E188" s="136"/>
      <c r="F188" s="167" t="n">
        <f aca="false">IF(ISERROR(VLOOKUP(D188,Ladung!$A:$B,2,FALSE())),0,VLOOKUP(D188,Ladung!$A:$B,2,FALSE()))</f>
        <v>0</v>
      </c>
      <c r="G188" s="131"/>
      <c r="H188" s="227"/>
      <c r="I188" s="227"/>
      <c r="J188" s="227"/>
      <c r="K188" s="228" t="str">
        <f aca="false">IF($G188="Zugw.",$F188,"")</f>
        <v/>
      </c>
      <c r="L188" s="228"/>
      <c r="M188" s="229"/>
      <c r="N188" s="229"/>
    </row>
    <row r="189" s="161" customFormat="true" ht="13.5" hidden="false" customHeight="true" outlineLevel="0" collapsed="false">
      <c r="B189" s="221"/>
      <c r="C189" s="221"/>
      <c r="D189" s="136"/>
      <c r="E189" s="136"/>
      <c r="F189" s="167" t="n">
        <f aca="false">IF(ISERROR(VLOOKUP(D189,Ladung!$A:$B,2,FALSE())),0,VLOOKUP(D189,Ladung!$A:$B,2,FALSE()))</f>
        <v>0</v>
      </c>
      <c r="G189" s="131"/>
      <c r="H189" s="227"/>
      <c r="I189" s="227"/>
      <c r="J189" s="227"/>
      <c r="K189" s="228" t="str">
        <f aca="false">IF($G189="Zugw.",$F189,"")</f>
        <v/>
      </c>
      <c r="L189" s="228"/>
      <c r="M189" s="229"/>
      <c r="N189" s="229"/>
    </row>
    <row r="190" s="161" customFormat="true" ht="13.5" hidden="false" customHeight="true" outlineLevel="0" collapsed="false">
      <c r="B190" s="221"/>
      <c r="C190" s="221"/>
      <c r="D190" s="136"/>
      <c r="E190" s="136"/>
      <c r="F190" s="167" t="n">
        <f aca="false">IF(ISERROR(VLOOKUP(D190,Ladung!$A:$B,2,FALSE())),0,VLOOKUP(D190,Ladung!$A:$B,2,FALSE()))</f>
        <v>0</v>
      </c>
      <c r="G190" s="131"/>
      <c r="H190" s="227"/>
      <c r="I190" s="227"/>
      <c r="J190" s="227"/>
      <c r="K190" s="228" t="str">
        <f aca="false">IF($G190="Zugw.",$F190,"")</f>
        <v/>
      </c>
      <c r="L190" s="228"/>
      <c r="M190" s="229"/>
      <c r="N190" s="229"/>
    </row>
    <row r="191" s="161" customFormat="true" ht="13.5" hidden="false" customHeight="true" outlineLevel="0" collapsed="false">
      <c r="B191" s="221"/>
      <c r="C191" s="221"/>
      <c r="D191" s="136"/>
      <c r="E191" s="136"/>
      <c r="F191" s="167" t="n">
        <f aca="false">IF(ISERROR(VLOOKUP(D191,Ladung!$A:$B,2,FALSE())),0,VLOOKUP(D191,Ladung!$A:$B,2,FALSE()))</f>
        <v>0</v>
      </c>
      <c r="G191" s="131"/>
      <c r="H191" s="227"/>
      <c r="I191" s="227"/>
      <c r="J191" s="227"/>
      <c r="K191" s="228" t="str">
        <f aca="false">IF($G191="Zugw.",$F191,"")</f>
        <v/>
      </c>
      <c r="L191" s="228"/>
      <c r="M191" s="235"/>
      <c r="N191" s="235"/>
    </row>
    <row r="192" s="161" customFormat="true" ht="13.5" hidden="false" customHeight="true" outlineLevel="0" collapsed="false">
      <c r="B192" s="221"/>
      <c r="C192" s="221"/>
      <c r="D192" s="136"/>
      <c r="E192" s="136"/>
      <c r="F192" s="167" t="n">
        <f aca="false">IF(ISERROR(VLOOKUP(D192,Ladung!$A:$B,2,FALSE())),0,VLOOKUP(D192,Ladung!$A:$B,2,FALSE()))</f>
        <v>0</v>
      </c>
      <c r="G192" s="131"/>
      <c r="H192" s="230"/>
      <c r="I192" s="231"/>
      <c r="J192" s="232"/>
      <c r="K192" s="228" t="str">
        <f aca="false">IF($G192="Zugw.",$F192,"")</f>
        <v/>
      </c>
      <c r="L192" s="228"/>
      <c r="M192" s="235"/>
      <c r="N192" s="235"/>
    </row>
    <row r="193" s="161" customFormat="true" ht="13.5" hidden="false" customHeight="true" outlineLevel="0" collapsed="false">
      <c r="B193" s="221"/>
      <c r="C193" s="221"/>
      <c r="D193" s="136"/>
      <c r="E193" s="136"/>
      <c r="F193" s="167" t="n">
        <f aca="false">IF(ISERROR(VLOOKUP(D193,Ladung!$A:$B,2,FALSE())),0,VLOOKUP(D193,Ladung!$A:$B,2,FALSE()))</f>
        <v>0</v>
      </c>
      <c r="G193" s="131"/>
      <c r="H193" s="227"/>
      <c r="I193" s="227"/>
      <c r="J193" s="227"/>
      <c r="K193" s="228" t="str">
        <f aca="false">IF($G193="Zugw.",$F193,"")</f>
        <v/>
      </c>
      <c r="L193" s="228"/>
      <c r="M193" s="235"/>
      <c r="N193" s="235"/>
    </row>
    <row r="194" s="161" customFormat="true" ht="13.5" hidden="false" customHeight="true" outlineLevel="0" collapsed="false">
      <c r="B194" s="221"/>
      <c r="C194" s="221"/>
      <c r="D194" s="136"/>
      <c r="E194" s="136"/>
      <c r="F194" s="167" t="n">
        <f aca="false">IF(ISERROR(VLOOKUP(D194,Ladung!$A:$B,2,FALSE())),0,VLOOKUP(D194,Ladung!$A:$B,2,FALSE()))</f>
        <v>0</v>
      </c>
      <c r="G194" s="131"/>
      <c r="H194" s="227"/>
      <c r="I194" s="227"/>
      <c r="J194" s="227"/>
      <c r="K194" s="228" t="str">
        <f aca="false">IF($G194="Zugw.",$F194,"")</f>
        <v/>
      </c>
      <c r="L194" s="228"/>
      <c r="M194" s="235"/>
      <c r="N194" s="235"/>
    </row>
    <row r="195" s="161" customFormat="true" ht="13.5" hidden="false" customHeight="true" outlineLevel="0" collapsed="false">
      <c r="B195" s="221"/>
      <c r="C195" s="221"/>
      <c r="D195" s="129"/>
      <c r="E195" s="129"/>
      <c r="F195" s="172" t="n">
        <f aca="false">IF(ISERROR(VLOOKUP(D195,Ladung!$A:$B,2,FALSE())),0,VLOOKUP(D195,Ladung!$A:$B,2,FALSE()))</f>
        <v>0</v>
      </c>
      <c r="G195" s="236"/>
      <c r="H195" s="237"/>
      <c r="I195" s="237"/>
      <c r="J195" s="237"/>
      <c r="K195" s="238" t="str">
        <f aca="false">IF($G195="Zugw.",$F195,"")</f>
        <v/>
      </c>
      <c r="L195" s="238"/>
      <c r="M195" s="239"/>
      <c r="N195" s="239"/>
    </row>
    <row r="196" s="161" customFormat="true" ht="13.5" hidden="false" customHeight="true" outlineLevel="0" collapsed="false">
      <c r="B196" s="240"/>
      <c r="C196" s="241"/>
      <c r="D196" s="242"/>
      <c r="E196" s="242"/>
      <c r="F196" s="242"/>
      <c r="G196" s="242"/>
      <c r="H196" s="243"/>
      <c r="I196" s="243"/>
      <c r="J196" s="244"/>
      <c r="K196" s="245" t="n">
        <f aca="false">SUM(K$166:K$195)</f>
        <v>65</v>
      </c>
      <c r="L196" s="245"/>
      <c r="M196" s="246"/>
      <c r="N196" s="247"/>
    </row>
    <row r="197" s="248" customFormat="true" ht="33" hidden="false" customHeight="true" outlineLevel="0" collapsed="false">
      <c r="B197" s="249"/>
      <c r="C197" s="250"/>
      <c r="D197" s="251" t="s">
        <v>92</v>
      </c>
      <c r="E197" s="251"/>
      <c r="F197" s="251"/>
      <c r="G197" s="251"/>
      <c r="H197" s="251"/>
      <c r="I197" s="251"/>
      <c r="J197" s="251"/>
      <c r="K197" s="251"/>
      <c r="L197" s="251"/>
      <c r="M197" s="251"/>
      <c r="N197" s="252"/>
    </row>
    <row r="198" s="43" customFormat="true" ht="13.5" hidden="false" customHeight="true" outlineLevel="0" collapsed="false">
      <c r="B198" s="249"/>
      <c r="C198" s="250"/>
      <c r="D198" s="253" t="s">
        <v>93</v>
      </c>
      <c r="E198" s="254"/>
      <c r="F198" s="255" t="s">
        <v>94</v>
      </c>
      <c r="G198" s="255"/>
      <c r="H198" s="256" t="n">
        <v>2135</v>
      </c>
      <c r="I198" s="257"/>
      <c r="J198" s="258" t="s">
        <v>95</v>
      </c>
      <c r="K198" s="258"/>
      <c r="L198" s="258"/>
      <c r="M198" s="259" t="n">
        <f aca="false">H198+H200</f>
        <v>4235</v>
      </c>
      <c r="N198" s="260"/>
    </row>
    <row r="199" s="43" customFormat="true" ht="13.5" hidden="false" customHeight="true" outlineLevel="0" collapsed="false">
      <c r="B199" s="249"/>
      <c r="C199" s="250"/>
      <c r="D199" s="253" t="s">
        <v>96</v>
      </c>
      <c r="E199" s="253"/>
      <c r="F199" s="253"/>
      <c r="G199" s="261"/>
      <c r="H199" s="256" t="n">
        <v>1650</v>
      </c>
      <c r="I199" s="257"/>
      <c r="J199" s="258" t="s">
        <v>96</v>
      </c>
      <c r="K199" s="258"/>
      <c r="L199" s="258"/>
      <c r="M199" s="259" t="n">
        <f aca="false">H199</f>
        <v>1650</v>
      </c>
      <c r="N199" s="260"/>
    </row>
    <row r="200" s="43" customFormat="true" ht="13.5" hidden="false" customHeight="true" outlineLevel="0" collapsed="false">
      <c r="B200" s="249"/>
      <c r="C200" s="250"/>
      <c r="D200" s="253" t="s">
        <v>97</v>
      </c>
      <c r="E200" s="253"/>
      <c r="F200" s="253"/>
      <c r="G200" s="261"/>
      <c r="H200" s="256" t="n">
        <v>2100</v>
      </c>
      <c r="I200" s="257"/>
      <c r="J200" s="258" t="s">
        <v>98</v>
      </c>
      <c r="K200" s="258"/>
      <c r="L200" s="258"/>
      <c r="M200" s="259" t="n">
        <f aca="false">SUM(H202:H204)</f>
        <v>193</v>
      </c>
      <c r="N200" s="260"/>
    </row>
    <row r="201" s="43" customFormat="true" ht="13.5" hidden="false" customHeight="true" outlineLevel="0" collapsed="false">
      <c r="B201" s="249"/>
      <c r="C201" s="250"/>
      <c r="D201" s="262" t="s">
        <v>99</v>
      </c>
      <c r="E201" s="262"/>
      <c r="F201" s="262"/>
      <c r="G201" s="263"/>
      <c r="H201" s="264" t="n">
        <f aca="false">H198-H199</f>
        <v>485</v>
      </c>
      <c r="I201" s="257"/>
      <c r="J201" s="258" t="s">
        <v>100</v>
      </c>
      <c r="K201" s="258"/>
      <c r="L201" s="258"/>
      <c r="M201" s="259" t="n">
        <f aca="false">J33</f>
        <v>1362.8</v>
      </c>
      <c r="N201" s="260"/>
    </row>
    <row r="202" s="43" customFormat="true" ht="13.5" hidden="false" customHeight="true" outlineLevel="0" collapsed="false">
      <c r="B202" s="249"/>
      <c r="C202" s="250"/>
      <c r="D202" s="253" t="s">
        <v>101</v>
      </c>
      <c r="E202" s="254"/>
      <c r="F202" s="265"/>
      <c r="G202" s="266"/>
      <c r="H202" s="267" t="n">
        <f aca="false">K196+K164+K123+K98+K70</f>
        <v>65</v>
      </c>
      <c r="I202" s="266"/>
      <c r="J202" s="268" t="s">
        <v>102</v>
      </c>
      <c r="K202" s="268"/>
      <c r="L202" s="268"/>
      <c r="M202" s="269" t="n">
        <f aca="false">H41</f>
        <v>317.6</v>
      </c>
      <c r="N202" s="260"/>
      <c r="O202" s="270"/>
    </row>
    <row r="203" s="43" customFormat="true" ht="16.5" hidden="false" customHeight="true" outlineLevel="0" collapsed="false">
      <c r="B203" s="249"/>
      <c r="C203" s="250"/>
      <c r="D203" s="258" t="s">
        <v>103</v>
      </c>
      <c r="E203" s="258"/>
      <c r="F203" s="258"/>
      <c r="G203" s="258"/>
      <c r="H203" s="271" t="n">
        <v>70</v>
      </c>
      <c r="I203" s="266"/>
      <c r="J203" s="272" t="s">
        <v>104</v>
      </c>
      <c r="K203" s="272"/>
      <c r="L203" s="272"/>
      <c r="M203" s="273" t="n">
        <f aca="false">M202+M201</f>
        <v>1680.4</v>
      </c>
      <c r="N203" s="260"/>
    </row>
    <row r="204" s="43" customFormat="true" ht="16.5" hidden="false" customHeight="true" outlineLevel="0" collapsed="false">
      <c r="B204" s="249"/>
      <c r="C204" s="250"/>
      <c r="D204" s="262" t="s">
        <v>105</v>
      </c>
      <c r="E204" s="274"/>
      <c r="F204" s="274"/>
      <c r="G204" s="275"/>
      <c r="H204" s="276" t="n">
        <v>58</v>
      </c>
      <c r="I204" s="266"/>
      <c r="J204" s="277" t="s">
        <v>106</v>
      </c>
      <c r="K204" s="277"/>
      <c r="L204" s="277"/>
      <c r="M204" s="278" t="n">
        <f aca="false">M198-SUM(M199:M202)</f>
        <v>711.6</v>
      </c>
      <c r="N204" s="260"/>
    </row>
    <row r="205" s="43" customFormat="true" ht="13.5" hidden="false" customHeight="true" outlineLevel="0" collapsed="false">
      <c r="B205" s="279"/>
      <c r="C205" s="280"/>
      <c r="D205" s="281"/>
      <c r="E205" s="281"/>
      <c r="F205" s="282"/>
      <c r="G205" s="282"/>
      <c r="H205" s="283"/>
      <c r="I205" s="283"/>
      <c r="J205" s="283"/>
      <c r="K205" s="284"/>
      <c r="L205" s="284"/>
      <c r="M205" s="285"/>
      <c r="N205" s="286"/>
    </row>
    <row r="206" s="43" customFormat="true" ht="13.5" hidden="false" customHeight="true" outlineLevel="0" collapsed="false">
      <c r="B206" s="287"/>
      <c r="C206" s="287"/>
      <c r="D206" s="288"/>
      <c r="E206" s="288"/>
      <c r="F206" s="289"/>
      <c r="G206" s="289"/>
      <c r="H206" s="290"/>
      <c r="I206" s="290"/>
      <c r="J206" s="290"/>
      <c r="K206" s="291"/>
      <c r="L206" s="291"/>
    </row>
    <row r="207" s="43" customFormat="true" ht="13.5" hidden="false" customHeight="true" outlineLevel="0" collapsed="false">
      <c r="B207" s="287"/>
      <c r="C207" s="287"/>
      <c r="D207" s="288"/>
      <c r="E207" s="288"/>
      <c r="F207" s="289"/>
      <c r="G207" s="289"/>
      <c r="H207" s="290"/>
      <c r="I207" s="290"/>
      <c r="J207" s="290"/>
      <c r="K207" s="291"/>
      <c r="L207" s="291"/>
    </row>
    <row r="208" s="43" customFormat="true" ht="13.5" hidden="false" customHeight="true" outlineLevel="0" collapsed="false">
      <c r="B208" s="287"/>
      <c r="C208" s="287"/>
      <c r="D208" s="288"/>
      <c r="E208" s="288"/>
      <c r="F208" s="289"/>
      <c r="G208" s="289"/>
      <c r="H208" s="290"/>
      <c r="I208" s="290"/>
      <c r="J208" s="290"/>
      <c r="K208" s="291"/>
      <c r="L208" s="291"/>
    </row>
    <row r="209" s="43" customFormat="true" ht="13.5" hidden="false" customHeight="true" outlineLevel="0" collapsed="false">
      <c r="B209" s="287"/>
      <c r="C209" s="287"/>
      <c r="D209" s="288"/>
      <c r="E209" s="288"/>
      <c r="F209" s="289"/>
      <c r="G209" s="289"/>
      <c r="H209" s="290"/>
      <c r="I209" s="290"/>
      <c r="J209" s="290"/>
      <c r="K209" s="291"/>
      <c r="L209" s="291"/>
    </row>
    <row r="210" s="43" customFormat="true" ht="13.5" hidden="false" customHeight="true" outlineLevel="0" collapsed="false">
      <c r="B210" s="287"/>
      <c r="C210" s="287"/>
      <c r="D210" s="288"/>
      <c r="E210" s="288"/>
      <c r="F210" s="289"/>
      <c r="G210" s="289"/>
      <c r="H210" s="290"/>
      <c r="I210" s="290"/>
      <c r="J210" s="290"/>
      <c r="K210" s="291"/>
      <c r="L210" s="291"/>
    </row>
    <row r="211" s="43" customFormat="true" ht="13.5" hidden="false" customHeight="true" outlineLevel="0" collapsed="false">
      <c r="B211" s="287"/>
      <c r="C211" s="287"/>
      <c r="D211" s="288"/>
      <c r="E211" s="288"/>
      <c r="F211" s="289"/>
      <c r="G211" s="289"/>
      <c r="H211" s="290"/>
      <c r="I211" s="290"/>
      <c r="J211" s="290"/>
      <c r="K211" s="291"/>
      <c r="L211" s="291"/>
    </row>
    <row r="212" s="43" customFormat="true" ht="13.5" hidden="false" customHeight="true" outlineLevel="0" collapsed="false">
      <c r="B212" s="287"/>
      <c r="C212" s="287"/>
      <c r="D212" s="288"/>
      <c r="E212" s="288"/>
      <c r="F212" s="289"/>
      <c r="G212" s="289"/>
      <c r="H212" s="290"/>
      <c r="I212" s="290"/>
      <c r="J212" s="290"/>
      <c r="K212" s="291"/>
      <c r="L212" s="291"/>
    </row>
    <row r="213" s="43" customFormat="true" ht="13.5" hidden="false" customHeight="true" outlineLevel="0" collapsed="false">
      <c r="B213" s="287"/>
      <c r="C213" s="287"/>
      <c r="D213" s="288"/>
      <c r="E213" s="288"/>
      <c r="F213" s="289"/>
      <c r="G213" s="289"/>
      <c r="H213" s="290"/>
      <c r="I213" s="290"/>
      <c r="J213" s="290"/>
      <c r="K213" s="291"/>
      <c r="L213" s="291"/>
    </row>
    <row r="214" s="43" customFormat="true" ht="13.5" hidden="false" customHeight="true" outlineLevel="0" collapsed="false">
      <c r="B214" s="287"/>
      <c r="C214" s="287"/>
      <c r="D214" s="288"/>
      <c r="E214" s="288"/>
      <c r="F214" s="289"/>
      <c r="G214" s="289"/>
      <c r="H214" s="290"/>
      <c r="I214" s="290"/>
      <c r="J214" s="290"/>
      <c r="K214" s="291"/>
      <c r="L214" s="291"/>
    </row>
    <row r="215" s="43" customFormat="true" ht="13.5" hidden="false" customHeight="true" outlineLevel="0" collapsed="false">
      <c r="B215" s="287"/>
      <c r="C215" s="287"/>
      <c r="D215" s="288"/>
      <c r="E215" s="288"/>
      <c r="F215" s="289"/>
      <c r="G215" s="289"/>
      <c r="H215" s="290"/>
      <c r="I215" s="290"/>
      <c r="J215" s="290"/>
      <c r="K215" s="291"/>
      <c r="L215" s="291"/>
    </row>
    <row r="216" s="43" customFormat="true" ht="13.5" hidden="false" customHeight="true" outlineLevel="0" collapsed="false">
      <c r="B216" s="287"/>
      <c r="C216" s="287"/>
      <c r="D216" s="288"/>
      <c r="E216" s="288"/>
      <c r="F216" s="289"/>
      <c r="G216" s="289"/>
      <c r="H216" s="290"/>
      <c r="I216" s="290"/>
      <c r="J216" s="290"/>
      <c r="K216" s="291"/>
      <c r="L216" s="291"/>
    </row>
    <row r="217" s="43" customFormat="true" ht="13.5" hidden="false" customHeight="true" outlineLevel="0" collapsed="false">
      <c r="B217" s="287"/>
      <c r="C217" s="287"/>
      <c r="D217" s="288"/>
      <c r="E217" s="288"/>
      <c r="F217" s="289"/>
      <c r="G217" s="289"/>
      <c r="H217" s="290"/>
      <c r="I217" s="290"/>
      <c r="J217" s="290"/>
      <c r="K217" s="291"/>
      <c r="L217" s="291"/>
    </row>
    <row r="218" s="43" customFormat="true" ht="13.5" hidden="false" customHeight="true" outlineLevel="0" collapsed="false">
      <c r="B218" s="287"/>
      <c r="C218" s="287"/>
      <c r="D218" s="288"/>
      <c r="E218" s="288"/>
      <c r="F218" s="289"/>
      <c r="G218" s="289"/>
      <c r="H218" s="290"/>
      <c r="I218" s="290"/>
      <c r="J218" s="290"/>
      <c r="K218" s="291"/>
      <c r="L218" s="291"/>
    </row>
    <row r="219" s="43" customFormat="true" ht="13.5" hidden="false" customHeight="true" outlineLevel="0" collapsed="false">
      <c r="B219" s="287"/>
      <c r="C219" s="287"/>
      <c r="D219" s="288"/>
      <c r="E219" s="288"/>
      <c r="F219" s="289"/>
      <c r="G219" s="289"/>
      <c r="H219" s="290"/>
      <c r="I219" s="290"/>
      <c r="J219" s="290"/>
      <c r="K219" s="291"/>
      <c r="L219" s="291"/>
    </row>
    <row r="220" s="43" customFormat="true" ht="13.5" hidden="false" customHeight="true" outlineLevel="0" collapsed="false">
      <c r="B220" s="287"/>
      <c r="C220" s="287"/>
      <c r="D220" s="288"/>
      <c r="E220" s="288"/>
      <c r="F220" s="289"/>
      <c r="G220" s="289"/>
      <c r="H220" s="290"/>
      <c r="I220" s="290"/>
      <c r="J220" s="290"/>
      <c r="K220" s="291"/>
      <c r="L220" s="291"/>
    </row>
    <row r="221" s="43" customFormat="true" ht="13.5" hidden="false" customHeight="true" outlineLevel="0" collapsed="false">
      <c r="B221" s="287"/>
      <c r="C221" s="287"/>
      <c r="D221" s="288"/>
      <c r="E221" s="288"/>
      <c r="F221" s="289"/>
      <c r="G221" s="289"/>
      <c r="H221" s="290"/>
      <c r="I221" s="290"/>
      <c r="J221" s="290"/>
      <c r="K221" s="291"/>
      <c r="L221" s="291"/>
    </row>
    <row r="222" s="43" customFormat="true" ht="13.5" hidden="false" customHeight="true" outlineLevel="0" collapsed="false">
      <c r="B222" s="287"/>
      <c r="C222" s="287"/>
      <c r="D222" s="288"/>
      <c r="E222" s="288"/>
      <c r="F222" s="289"/>
      <c r="G222" s="289"/>
      <c r="H222" s="290"/>
      <c r="I222" s="290"/>
      <c r="J222" s="290"/>
      <c r="K222" s="291"/>
      <c r="L222" s="291"/>
    </row>
    <row r="223" s="43" customFormat="true" ht="13.5" hidden="false" customHeight="true" outlineLevel="0" collapsed="false">
      <c r="B223" s="287"/>
      <c r="C223" s="287"/>
      <c r="D223" s="288"/>
      <c r="E223" s="288"/>
      <c r="F223" s="289"/>
      <c r="G223" s="289"/>
      <c r="H223" s="290"/>
      <c r="I223" s="290"/>
      <c r="J223" s="290"/>
      <c r="K223" s="291"/>
      <c r="L223" s="291"/>
    </row>
    <row r="224" s="43" customFormat="true" ht="13.5" hidden="false" customHeight="true" outlineLevel="0" collapsed="false">
      <c r="B224" s="287"/>
      <c r="C224" s="287"/>
      <c r="D224" s="288"/>
      <c r="E224" s="288"/>
      <c r="F224" s="289"/>
      <c r="G224" s="289"/>
      <c r="H224" s="290"/>
      <c r="I224" s="290"/>
      <c r="J224" s="290"/>
      <c r="K224" s="291"/>
      <c r="L224" s="291"/>
    </row>
    <row r="225" s="43" customFormat="true" ht="13.5" hidden="false" customHeight="true" outlineLevel="0" collapsed="false">
      <c r="B225" s="287"/>
      <c r="C225" s="287"/>
      <c r="D225" s="288"/>
      <c r="E225" s="288"/>
      <c r="F225" s="289"/>
      <c r="G225" s="289"/>
      <c r="H225" s="290"/>
      <c r="I225" s="290"/>
      <c r="J225" s="290"/>
      <c r="K225" s="291"/>
      <c r="L225" s="291"/>
    </row>
    <row r="226" s="43" customFormat="true" ht="13.5" hidden="false" customHeight="true" outlineLevel="0" collapsed="false">
      <c r="B226" s="287"/>
      <c r="C226" s="287"/>
      <c r="D226" s="288"/>
      <c r="E226" s="288"/>
      <c r="F226" s="289"/>
      <c r="G226" s="289"/>
      <c r="H226" s="290"/>
      <c r="I226" s="290"/>
      <c r="J226" s="290"/>
      <c r="K226" s="291"/>
      <c r="L226" s="291"/>
    </row>
    <row r="227" s="43" customFormat="true" ht="13.5" hidden="false" customHeight="true" outlineLevel="0" collapsed="false">
      <c r="B227" s="287"/>
      <c r="C227" s="287"/>
      <c r="D227" s="288"/>
      <c r="E227" s="288"/>
      <c r="F227" s="289"/>
      <c r="G227" s="289"/>
      <c r="H227" s="290"/>
      <c r="I227" s="290"/>
      <c r="J227" s="290"/>
      <c r="K227" s="291"/>
      <c r="L227" s="291"/>
    </row>
    <row r="228" s="43" customFormat="true" ht="13.5" hidden="false" customHeight="true" outlineLevel="0" collapsed="false">
      <c r="B228" s="287"/>
      <c r="C228" s="287"/>
      <c r="D228" s="288"/>
      <c r="E228" s="288"/>
      <c r="F228" s="289"/>
      <c r="G228" s="289"/>
      <c r="H228" s="290"/>
      <c r="I228" s="290"/>
      <c r="J228" s="290"/>
      <c r="K228" s="291"/>
      <c r="L228" s="291"/>
    </row>
    <row r="229" s="43" customFormat="true" ht="13.5" hidden="false" customHeight="true" outlineLevel="0" collapsed="false">
      <c r="B229" s="287"/>
      <c r="C229" s="287"/>
      <c r="D229" s="288"/>
      <c r="E229" s="288"/>
      <c r="F229" s="289"/>
      <c r="G229" s="289"/>
      <c r="H229" s="290"/>
      <c r="I229" s="290"/>
      <c r="J229" s="290"/>
      <c r="K229" s="291"/>
      <c r="L229" s="291"/>
    </row>
    <row r="230" s="43" customFormat="true" ht="13.5" hidden="false" customHeight="true" outlineLevel="0" collapsed="false">
      <c r="B230" s="287"/>
      <c r="C230" s="287"/>
      <c r="D230" s="288"/>
      <c r="E230" s="288"/>
      <c r="F230" s="289"/>
      <c r="G230" s="289"/>
      <c r="H230" s="290"/>
      <c r="I230" s="290"/>
      <c r="J230" s="290"/>
      <c r="K230" s="291"/>
      <c r="L230" s="291"/>
    </row>
    <row r="231" s="43" customFormat="true" ht="13.5" hidden="false" customHeight="true" outlineLevel="0" collapsed="false">
      <c r="B231" s="287"/>
      <c r="C231" s="287"/>
      <c r="D231" s="288"/>
      <c r="E231" s="288"/>
      <c r="F231" s="289"/>
      <c r="G231" s="289"/>
      <c r="H231" s="290"/>
      <c r="I231" s="290"/>
      <c r="J231" s="290"/>
      <c r="K231" s="291"/>
      <c r="L231" s="291"/>
    </row>
    <row r="232" s="43" customFormat="true" ht="13.5" hidden="false" customHeight="true" outlineLevel="0" collapsed="false">
      <c r="B232" s="287"/>
      <c r="C232" s="287"/>
      <c r="D232" s="288"/>
      <c r="E232" s="288"/>
      <c r="F232" s="289"/>
      <c r="G232" s="289"/>
      <c r="H232" s="290"/>
      <c r="I232" s="290"/>
      <c r="J232" s="290"/>
      <c r="K232" s="291"/>
      <c r="L232" s="291"/>
    </row>
    <row r="233" s="43" customFormat="true" ht="13.5" hidden="false" customHeight="true" outlineLevel="0" collapsed="false">
      <c r="B233" s="287"/>
      <c r="C233" s="287"/>
      <c r="D233" s="288"/>
      <c r="E233" s="288"/>
      <c r="F233" s="289"/>
      <c r="G233" s="289"/>
      <c r="H233" s="290"/>
      <c r="I233" s="290"/>
      <c r="J233" s="290"/>
      <c r="K233" s="291"/>
      <c r="L233" s="291"/>
    </row>
    <row r="234" s="43" customFormat="true" ht="13.5" hidden="false" customHeight="true" outlineLevel="0" collapsed="false">
      <c r="B234" s="287"/>
      <c r="C234" s="287"/>
      <c r="D234" s="288"/>
      <c r="E234" s="288"/>
      <c r="F234" s="289"/>
      <c r="G234" s="289"/>
      <c r="H234" s="290"/>
      <c r="I234" s="290"/>
      <c r="J234" s="290"/>
      <c r="K234" s="291"/>
      <c r="L234" s="291"/>
    </row>
    <row r="235" s="43" customFormat="true" ht="13.5" hidden="false" customHeight="true" outlineLevel="0" collapsed="false">
      <c r="B235" s="287"/>
      <c r="C235" s="287"/>
      <c r="D235" s="288"/>
      <c r="E235" s="288"/>
      <c r="F235" s="289"/>
      <c r="G235" s="289"/>
      <c r="H235" s="290"/>
      <c r="I235" s="290"/>
      <c r="J235" s="290"/>
      <c r="K235" s="291"/>
      <c r="L235" s="291"/>
    </row>
    <row r="236" s="43" customFormat="true" ht="13.5" hidden="false" customHeight="true" outlineLevel="0" collapsed="false">
      <c r="B236" s="287"/>
      <c r="C236" s="287"/>
      <c r="D236" s="288"/>
      <c r="E236" s="288"/>
      <c r="F236" s="289"/>
      <c r="G236" s="289"/>
      <c r="H236" s="290"/>
      <c r="I236" s="290"/>
      <c r="J236" s="290"/>
      <c r="K236" s="291"/>
      <c r="L236" s="291"/>
    </row>
    <row r="237" s="43" customFormat="true" ht="13.5" hidden="false" customHeight="true" outlineLevel="0" collapsed="false">
      <c r="B237" s="287"/>
      <c r="C237" s="287"/>
      <c r="D237" s="288"/>
      <c r="E237" s="288"/>
      <c r="F237" s="289"/>
      <c r="G237" s="289"/>
      <c r="H237" s="290"/>
      <c r="I237" s="290"/>
      <c r="J237" s="290"/>
      <c r="K237" s="291"/>
      <c r="L237" s="291"/>
    </row>
    <row r="238" s="43" customFormat="true" ht="13.5" hidden="false" customHeight="true" outlineLevel="0" collapsed="false">
      <c r="B238" s="287"/>
      <c r="C238" s="287"/>
      <c r="D238" s="288"/>
      <c r="E238" s="288"/>
      <c r="F238" s="289"/>
      <c r="G238" s="289"/>
      <c r="H238" s="290"/>
      <c r="I238" s="290"/>
      <c r="J238" s="290"/>
      <c r="K238" s="291"/>
      <c r="L238" s="291"/>
    </row>
    <row r="239" s="43" customFormat="true" ht="13.5" hidden="false" customHeight="true" outlineLevel="0" collapsed="false">
      <c r="B239" s="287"/>
      <c r="C239" s="287"/>
      <c r="D239" s="288"/>
      <c r="E239" s="288"/>
      <c r="F239" s="289"/>
      <c r="G239" s="289"/>
      <c r="H239" s="290"/>
      <c r="I239" s="290"/>
      <c r="J239" s="290"/>
      <c r="K239" s="291"/>
      <c r="L239" s="291"/>
    </row>
    <row r="240" s="43" customFormat="true" ht="13.5" hidden="false" customHeight="true" outlineLevel="0" collapsed="false">
      <c r="B240" s="287"/>
      <c r="C240" s="287"/>
      <c r="D240" s="288"/>
      <c r="E240" s="288"/>
      <c r="F240" s="289"/>
      <c r="G240" s="289"/>
      <c r="H240" s="290"/>
      <c r="I240" s="290"/>
      <c r="J240" s="290"/>
      <c r="K240" s="291"/>
      <c r="L240" s="291"/>
    </row>
    <row r="241" s="43" customFormat="true" ht="13.5" hidden="false" customHeight="true" outlineLevel="0" collapsed="false">
      <c r="B241" s="287"/>
      <c r="C241" s="287"/>
      <c r="D241" s="288"/>
      <c r="E241" s="288"/>
      <c r="F241" s="289"/>
      <c r="G241" s="289"/>
      <c r="H241" s="290"/>
      <c r="I241" s="290"/>
      <c r="J241" s="290"/>
      <c r="K241" s="291"/>
      <c r="L241" s="291"/>
    </row>
    <row r="242" s="43" customFormat="true" ht="13.5" hidden="false" customHeight="true" outlineLevel="0" collapsed="false">
      <c r="B242" s="287"/>
      <c r="C242" s="287"/>
      <c r="D242" s="288"/>
      <c r="E242" s="288"/>
      <c r="F242" s="289"/>
      <c r="G242" s="289"/>
      <c r="H242" s="290"/>
      <c r="I242" s="290"/>
      <c r="J242" s="290"/>
      <c r="K242" s="291"/>
      <c r="L242" s="291"/>
    </row>
    <row r="243" s="43" customFormat="true" ht="13.5" hidden="false" customHeight="true" outlineLevel="0" collapsed="false">
      <c r="B243" s="287"/>
      <c r="C243" s="287"/>
      <c r="D243" s="288"/>
      <c r="E243" s="288"/>
      <c r="F243" s="289"/>
      <c r="G243" s="289"/>
      <c r="H243" s="290"/>
      <c r="I243" s="290"/>
      <c r="J243" s="290"/>
      <c r="K243" s="291"/>
      <c r="L243" s="291"/>
    </row>
    <row r="244" s="43" customFormat="true" ht="13.5" hidden="false" customHeight="true" outlineLevel="0" collapsed="false">
      <c r="B244" s="287"/>
      <c r="C244" s="287"/>
      <c r="D244" s="288"/>
      <c r="E244" s="288"/>
      <c r="F244" s="289"/>
      <c r="G244" s="289"/>
      <c r="H244" s="290"/>
      <c r="I244" s="290"/>
      <c r="J244" s="290"/>
      <c r="K244" s="291"/>
      <c r="L244" s="291"/>
    </row>
    <row r="245" s="43" customFormat="true" ht="13.5" hidden="false" customHeight="true" outlineLevel="0" collapsed="false">
      <c r="B245" s="287"/>
      <c r="C245" s="287"/>
      <c r="D245" s="288"/>
      <c r="E245" s="288"/>
      <c r="F245" s="289"/>
      <c r="G245" s="289"/>
      <c r="H245" s="290"/>
      <c r="I245" s="290"/>
      <c r="J245" s="290"/>
      <c r="K245" s="291"/>
      <c r="L245" s="291"/>
    </row>
    <row r="246" s="43" customFormat="true" ht="13.5" hidden="false" customHeight="true" outlineLevel="0" collapsed="false">
      <c r="B246" s="287"/>
      <c r="C246" s="287"/>
      <c r="D246" s="288"/>
      <c r="E246" s="288"/>
      <c r="F246" s="289"/>
      <c r="G246" s="289"/>
      <c r="H246" s="290"/>
      <c r="I246" s="290"/>
      <c r="J246" s="290"/>
      <c r="K246" s="291"/>
      <c r="L246" s="291"/>
    </row>
    <row r="247" s="43" customFormat="true" ht="13.5" hidden="false" customHeight="true" outlineLevel="0" collapsed="false">
      <c r="B247" s="287"/>
      <c r="C247" s="287"/>
      <c r="D247" s="288"/>
      <c r="E247" s="288"/>
      <c r="F247" s="289"/>
      <c r="G247" s="289"/>
      <c r="H247" s="290"/>
      <c r="I247" s="290"/>
      <c r="J247" s="290"/>
      <c r="K247" s="291"/>
      <c r="L247" s="291"/>
    </row>
    <row r="248" s="43" customFormat="true" ht="13.5" hidden="false" customHeight="true" outlineLevel="0" collapsed="false">
      <c r="B248" s="287"/>
      <c r="C248" s="287"/>
      <c r="D248" s="288"/>
      <c r="E248" s="288"/>
      <c r="F248" s="289"/>
      <c r="G248" s="289"/>
      <c r="H248" s="290"/>
      <c r="I248" s="290"/>
      <c r="J248" s="290"/>
      <c r="K248" s="291"/>
      <c r="L248" s="291"/>
    </row>
    <row r="249" s="43" customFormat="true" ht="13.5" hidden="false" customHeight="true" outlineLevel="0" collapsed="false">
      <c r="B249" s="287"/>
      <c r="C249" s="287"/>
      <c r="D249" s="288"/>
      <c r="E249" s="288"/>
      <c r="F249" s="289"/>
      <c r="G249" s="289"/>
      <c r="H249" s="290"/>
      <c r="I249" s="290"/>
      <c r="J249" s="290"/>
      <c r="K249" s="291"/>
      <c r="L249" s="291"/>
    </row>
    <row r="250" s="43" customFormat="true" ht="13.5" hidden="false" customHeight="true" outlineLevel="0" collapsed="false">
      <c r="B250" s="287"/>
      <c r="C250" s="287"/>
      <c r="D250" s="288"/>
      <c r="E250" s="288"/>
      <c r="F250" s="289"/>
      <c r="G250" s="289"/>
      <c r="H250" s="290"/>
      <c r="I250" s="290"/>
      <c r="J250" s="290"/>
      <c r="K250" s="291"/>
      <c r="L250" s="291"/>
    </row>
    <row r="251" s="43" customFormat="true" ht="13.5" hidden="false" customHeight="true" outlineLevel="0" collapsed="false">
      <c r="B251" s="287"/>
      <c r="C251" s="287"/>
      <c r="D251" s="288"/>
      <c r="E251" s="288"/>
      <c r="F251" s="289"/>
      <c r="G251" s="289"/>
      <c r="H251" s="290"/>
      <c r="I251" s="290"/>
      <c r="J251" s="290"/>
      <c r="K251" s="291"/>
      <c r="L251" s="291"/>
    </row>
    <row r="252" s="43" customFormat="true" ht="13.5" hidden="false" customHeight="true" outlineLevel="0" collapsed="false">
      <c r="B252" s="287"/>
      <c r="C252" s="287"/>
      <c r="D252" s="288"/>
      <c r="E252" s="288"/>
      <c r="F252" s="289"/>
      <c r="G252" s="289"/>
      <c r="H252" s="290"/>
      <c r="I252" s="290"/>
      <c r="J252" s="290"/>
      <c r="K252" s="291"/>
      <c r="L252" s="291"/>
    </row>
    <row r="253" s="43" customFormat="true" ht="13.5" hidden="false" customHeight="true" outlineLevel="0" collapsed="false">
      <c r="B253" s="287"/>
      <c r="C253" s="287"/>
      <c r="D253" s="288"/>
      <c r="E253" s="288"/>
      <c r="F253" s="289"/>
      <c r="G253" s="289"/>
      <c r="H253" s="290"/>
      <c r="I253" s="290"/>
      <c r="J253" s="290"/>
      <c r="K253" s="291"/>
      <c r="L253" s="291"/>
    </row>
    <row r="254" s="43" customFormat="true" ht="13.5" hidden="false" customHeight="true" outlineLevel="0" collapsed="false">
      <c r="B254" s="287"/>
      <c r="C254" s="287"/>
      <c r="D254" s="288"/>
      <c r="E254" s="288"/>
      <c r="F254" s="289"/>
      <c r="G254" s="289"/>
      <c r="H254" s="290"/>
      <c r="I254" s="290"/>
      <c r="J254" s="290"/>
      <c r="K254" s="291"/>
      <c r="L254" s="291"/>
    </row>
    <row r="255" s="43" customFormat="true" ht="13.5" hidden="false" customHeight="true" outlineLevel="0" collapsed="false">
      <c r="B255" s="287"/>
      <c r="C255" s="287"/>
      <c r="D255" s="288"/>
      <c r="E255" s="288"/>
      <c r="F255" s="289"/>
      <c r="G255" s="289"/>
      <c r="H255" s="290"/>
      <c r="I255" s="290"/>
      <c r="J255" s="290"/>
      <c r="K255" s="291"/>
      <c r="L255" s="291"/>
    </row>
    <row r="256" s="43" customFormat="true" ht="13.5" hidden="false" customHeight="true" outlineLevel="0" collapsed="false">
      <c r="B256" s="287"/>
      <c r="C256" s="287"/>
      <c r="D256" s="288"/>
      <c r="E256" s="288"/>
      <c r="F256" s="289"/>
      <c r="G256" s="289"/>
      <c r="H256" s="290"/>
      <c r="I256" s="290"/>
      <c r="J256" s="290"/>
      <c r="K256" s="291"/>
      <c r="L256" s="291"/>
    </row>
    <row r="257" s="43" customFormat="true" ht="13.5" hidden="false" customHeight="true" outlineLevel="0" collapsed="false">
      <c r="B257" s="287"/>
      <c r="C257" s="287"/>
      <c r="D257" s="288"/>
      <c r="E257" s="288"/>
      <c r="F257" s="289"/>
      <c r="G257" s="289"/>
      <c r="H257" s="290"/>
      <c r="I257" s="290"/>
      <c r="J257" s="290"/>
      <c r="K257" s="291"/>
      <c r="L257" s="291"/>
    </row>
    <row r="258" s="43" customFormat="true" ht="13.5" hidden="false" customHeight="true" outlineLevel="0" collapsed="false">
      <c r="B258" s="287"/>
      <c r="C258" s="287"/>
      <c r="D258" s="288"/>
      <c r="E258" s="288"/>
      <c r="F258" s="289"/>
      <c r="G258" s="289"/>
      <c r="H258" s="290"/>
      <c r="I258" s="290"/>
      <c r="J258" s="290"/>
      <c r="K258" s="291"/>
      <c r="L258" s="291"/>
    </row>
    <row r="259" s="43" customFormat="true" ht="13.5" hidden="false" customHeight="true" outlineLevel="0" collapsed="false">
      <c r="B259" s="287"/>
      <c r="C259" s="287"/>
      <c r="D259" s="288"/>
      <c r="E259" s="288"/>
      <c r="F259" s="289"/>
      <c r="G259" s="289"/>
      <c r="H259" s="290"/>
      <c r="I259" s="290"/>
      <c r="J259" s="290"/>
      <c r="K259" s="291"/>
      <c r="L259" s="291"/>
    </row>
    <row r="260" s="43" customFormat="true" ht="13.5" hidden="false" customHeight="true" outlineLevel="0" collapsed="false">
      <c r="B260" s="287"/>
      <c r="C260" s="287"/>
      <c r="D260" s="288"/>
      <c r="E260" s="288"/>
      <c r="F260" s="289"/>
      <c r="G260" s="289"/>
      <c r="H260" s="290"/>
      <c r="I260" s="290"/>
      <c r="J260" s="290"/>
      <c r="K260" s="291"/>
      <c r="L260" s="291"/>
    </row>
    <row r="261" s="43" customFormat="true" ht="13.5" hidden="false" customHeight="true" outlineLevel="0" collapsed="false">
      <c r="B261" s="287"/>
      <c r="C261" s="287"/>
      <c r="D261" s="288"/>
      <c r="E261" s="288"/>
      <c r="F261" s="289"/>
      <c r="G261" s="289"/>
      <c r="H261" s="290"/>
      <c r="I261" s="290"/>
      <c r="J261" s="290"/>
      <c r="K261" s="291"/>
      <c r="L261" s="291"/>
    </row>
    <row r="262" s="43" customFormat="true" ht="13.5" hidden="false" customHeight="true" outlineLevel="0" collapsed="false">
      <c r="B262" s="287"/>
      <c r="C262" s="287"/>
      <c r="D262" s="288"/>
      <c r="E262" s="288"/>
      <c r="F262" s="289"/>
      <c r="G262" s="289"/>
      <c r="H262" s="290"/>
      <c r="I262" s="290"/>
      <c r="J262" s="290"/>
      <c r="K262" s="291"/>
      <c r="L262" s="291"/>
    </row>
    <row r="263" s="43" customFormat="true" ht="13.5" hidden="false" customHeight="true" outlineLevel="0" collapsed="false">
      <c r="B263" s="287"/>
      <c r="C263" s="287"/>
      <c r="D263" s="288"/>
      <c r="E263" s="288"/>
      <c r="F263" s="289"/>
      <c r="G263" s="289"/>
      <c r="H263" s="290"/>
      <c r="I263" s="290"/>
      <c r="J263" s="290"/>
      <c r="K263" s="291"/>
      <c r="L263" s="291"/>
    </row>
    <row r="264" s="43" customFormat="true" ht="13.5" hidden="false" customHeight="true" outlineLevel="0" collapsed="false">
      <c r="B264" s="287"/>
      <c r="C264" s="287"/>
      <c r="D264" s="288"/>
      <c r="E264" s="288"/>
      <c r="F264" s="289"/>
      <c r="G264" s="289"/>
      <c r="H264" s="290"/>
      <c r="I264" s="290"/>
      <c r="J264" s="290"/>
      <c r="K264" s="291"/>
      <c r="L264" s="291"/>
    </row>
    <row r="265" s="43" customFormat="true" ht="13.5" hidden="false" customHeight="true" outlineLevel="0" collapsed="false">
      <c r="B265" s="287"/>
      <c r="C265" s="287"/>
      <c r="D265" s="288"/>
      <c r="E265" s="288"/>
      <c r="F265" s="289"/>
      <c r="G265" s="289"/>
      <c r="H265" s="290"/>
      <c r="I265" s="290"/>
      <c r="J265" s="290"/>
      <c r="K265" s="291"/>
      <c r="L265" s="291"/>
    </row>
    <row r="266" s="43" customFormat="true" ht="13.5" hidden="false" customHeight="true" outlineLevel="0" collapsed="false">
      <c r="B266" s="287"/>
      <c r="C266" s="287"/>
      <c r="D266" s="288"/>
      <c r="E266" s="288"/>
      <c r="F266" s="289"/>
      <c r="G266" s="289"/>
      <c r="H266" s="290"/>
      <c r="I266" s="290"/>
      <c r="J266" s="290"/>
      <c r="K266" s="291"/>
      <c r="L266" s="291"/>
    </row>
    <row r="267" s="43" customFormat="true" ht="13.5" hidden="false" customHeight="true" outlineLevel="0" collapsed="false">
      <c r="B267" s="287"/>
      <c r="C267" s="287"/>
      <c r="D267" s="288"/>
      <c r="E267" s="288"/>
      <c r="F267" s="289"/>
      <c r="G267" s="289"/>
      <c r="H267" s="290"/>
      <c r="I267" s="290"/>
      <c r="J267" s="290"/>
      <c r="K267" s="291"/>
      <c r="L267" s="291"/>
    </row>
    <row r="268" s="43" customFormat="true" ht="13.5" hidden="false" customHeight="true" outlineLevel="0" collapsed="false">
      <c r="B268" s="287"/>
      <c r="C268" s="287"/>
      <c r="D268" s="288"/>
      <c r="E268" s="288"/>
      <c r="F268" s="289"/>
      <c r="G268" s="289"/>
      <c r="H268" s="290"/>
      <c r="I268" s="290"/>
      <c r="J268" s="290"/>
      <c r="K268" s="291"/>
      <c r="L268" s="291"/>
    </row>
    <row r="269" s="43" customFormat="true" ht="13.5" hidden="false" customHeight="true" outlineLevel="0" collapsed="false">
      <c r="B269" s="287"/>
      <c r="C269" s="287"/>
      <c r="D269" s="288"/>
      <c r="E269" s="288"/>
      <c r="F269" s="289"/>
      <c r="G269" s="289"/>
      <c r="H269" s="290"/>
      <c r="I269" s="290"/>
      <c r="J269" s="290"/>
      <c r="K269" s="291"/>
      <c r="L269" s="291"/>
    </row>
    <row r="270" s="43" customFormat="true" ht="13.5" hidden="false" customHeight="true" outlineLevel="0" collapsed="false">
      <c r="B270" s="287"/>
      <c r="C270" s="287"/>
      <c r="D270" s="288"/>
      <c r="E270" s="288"/>
      <c r="F270" s="289"/>
      <c r="G270" s="289"/>
      <c r="H270" s="290"/>
      <c r="I270" s="290"/>
      <c r="J270" s="290"/>
      <c r="K270" s="291"/>
      <c r="L270" s="291"/>
    </row>
    <row r="271" s="43" customFormat="true" ht="13.5" hidden="false" customHeight="true" outlineLevel="0" collapsed="false">
      <c r="B271" s="287"/>
      <c r="C271" s="287"/>
      <c r="D271" s="288"/>
      <c r="E271" s="288"/>
      <c r="F271" s="289"/>
      <c r="G271" s="289"/>
      <c r="H271" s="290"/>
      <c r="I271" s="290"/>
      <c r="J271" s="290"/>
      <c r="K271" s="291"/>
      <c r="L271" s="291"/>
    </row>
    <row r="272" s="43" customFormat="true" ht="13.5" hidden="false" customHeight="true" outlineLevel="0" collapsed="false">
      <c r="B272" s="287"/>
      <c r="C272" s="287"/>
      <c r="D272" s="288"/>
      <c r="E272" s="288"/>
      <c r="F272" s="289"/>
      <c r="G272" s="289"/>
      <c r="H272" s="290"/>
      <c r="I272" s="290"/>
      <c r="J272" s="290"/>
      <c r="K272" s="291"/>
      <c r="L272" s="291"/>
    </row>
    <row r="273" s="43" customFormat="true" ht="13.5" hidden="false" customHeight="true" outlineLevel="0" collapsed="false">
      <c r="B273" s="287"/>
      <c r="C273" s="287"/>
      <c r="D273" s="288"/>
      <c r="E273" s="288"/>
      <c r="F273" s="289"/>
      <c r="G273" s="289"/>
      <c r="H273" s="290"/>
      <c r="I273" s="290"/>
      <c r="J273" s="290"/>
      <c r="K273" s="291"/>
      <c r="L273" s="291"/>
    </row>
    <row r="274" s="43" customFormat="true" ht="13.5" hidden="false" customHeight="true" outlineLevel="0" collapsed="false">
      <c r="B274" s="287"/>
      <c r="C274" s="287"/>
      <c r="D274" s="288"/>
      <c r="E274" s="288"/>
      <c r="F274" s="289"/>
      <c r="G274" s="289"/>
      <c r="H274" s="290"/>
      <c r="I274" s="290"/>
      <c r="J274" s="290"/>
      <c r="K274" s="291"/>
      <c r="L274" s="291"/>
    </row>
    <row r="275" s="43" customFormat="true" ht="13.5" hidden="false" customHeight="true" outlineLevel="0" collapsed="false">
      <c r="B275" s="287"/>
      <c r="C275" s="287"/>
      <c r="D275" s="288"/>
      <c r="E275" s="288"/>
      <c r="F275" s="289"/>
      <c r="G275" s="289"/>
      <c r="H275" s="290"/>
      <c r="I275" s="290"/>
      <c r="J275" s="290"/>
      <c r="K275" s="291"/>
      <c r="L275" s="291"/>
    </row>
    <row r="276" s="43" customFormat="true" ht="13.5" hidden="false" customHeight="true" outlineLevel="0" collapsed="false">
      <c r="B276" s="287"/>
      <c r="C276" s="287"/>
      <c r="D276" s="288"/>
      <c r="E276" s="288"/>
      <c r="F276" s="289"/>
      <c r="G276" s="289"/>
      <c r="H276" s="290"/>
      <c r="I276" s="290"/>
      <c r="J276" s="290"/>
      <c r="K276" s="291"/>
      <c r="L276" s="291"/>
    </row>
    <row r="277" s="43" customFormat="true" ht="13.5" hidden="false" customHeight="true" outlineLevel="0" collapsed="false">
      <c r="B277" s="287"/>
      <c r="C277" s="287"/>
      <c r="D277" s="288"/>
      <c r="E277" s="288"/>
      <c r="F277" s="289"/>
      <c r="G277" s="289"/>
      <c r="H277" s="290"/>
      <c r="I277" s="290"/>
      <c r="J277" s="290"/>
      <c r="K277" s="291"/>
      <c r="L277" s="291"/>
    </row>
    <row r="278" s="43" customFormat="true" ht="13.5" hidden="false" customHeight="true" outlineLevel="0" collapsed="false">
      <c r="B278" s="287"/>
      <c r="C278" s="287"/>
      <c r="D278" s="288"/>
      <c r="E278" s="288"/>
      <c r="F278" s="289"/>
      <c r="G278" s="289"/>
      <c r="H278" s="290"/>
      <c r="I278" s="290"/>
      <c r="J278" s="290"/>
      <c r="K278" s="291"/>
      <c r="L278" s="291"/>
    </row>
    <row r="279" s="43" customFormat="true" ht="13.5" hidden="false" customHeight="true" outlineLevel="0" collapsed="false">
      <c r="B279" s="287"/>
      <c r="C279" s="287"/>
      <c r="D279" s="288"/>
      <c r="E279" s="288"/>
      <c r="F279" s="289"/>
      <c r="G279" s="289"/>
      <c r="H279" s="290"/>
      <c r="I279" s="290"/>
      <c r="J279" s="290"/>
      <c r="K279" s="291"/>
      <c r="L279" s="291"/>
    </row>
    <row r="280" s="43" customFormat="true" ht="13.5" hidden="false" customHeight="true" outlineLevel="0" collapsed="false">
      <c r="B280" s="287"/>
      <c r="C280" s="287"/>
      <c r="D280" s="288"/>
      <c r="E280" s="288"/>
      <c r="F280" s="289"/>
      <c r="G280" s="289"/>
      <c r="H280" s="290"/>
      <c r="I280" s="290"/>
      <c r="J280" s="290"/>
      <c r="K280" s="291"/>
      <c r="L280" s="291"/>
    </row>
    <row r="281" s="43" customFormat="true" ht="13.5" hidden="false" customHeight="true" outlineLevel="0" collapsed="false">
      <c r="B281" s="287"/>
      <c r="C281" s="287"/>
      <c r="D281" s="288"/>
      <c r="E281" s="288"/>
      <c r="F281" s="289"/>
      <c r="G281" s="289"/>
      <c r="H281" s="290"/>
      <c r="I281" s="290"/>
      <c r="J281" s="290"/>
      <c r="K281" s="291"/>
      <c r="L281" s="291"/>
    </row>
    <row r="282" s="43" customFormat="true" ht="13.5" hidden="false" customHeight="true" outlineLevel="0" collapsed="false">
      <c r="B282" s="287"/>
      <c r="C282" s="287"/>
      <c r="D282" s="288"/>
      <c r="E282" s="288"/>
      <c r="F282" s="289"/>
      <c r="G282" s="289"/>
      <c r="H282" s="290"/>
      <c r="I282" s="290"/>
      <c r="J282" s="290"/>
      <c r="K282" s="291"/>
      <c r="L282" s="291"/>
    </row>
    <row r="283" s="43" customFormat="true" ht="13.5" hidden="false" customHeight="true" outlineLevel="0" collapsed="false">
      <c r="B283" s="287"/>
      <c r="C283" s="287"/>
      <c r="D283" s="288"/>
      <c r="E283" s="288"/>
      <c r="F283" s="289"/>
      <c r="G283" s="289"/>
      <c r="H283" s="290"/>
      <c r="I283" s="290"/>
      <c r="J283" s="290"/>
      <c r="K283" s="291"/>
      <c r="L283" s="291"/>
    </row>
    <row r="284" s="43" customFormat="true" ht="13.5" hidden="false" customHeight="true" outlineLevel="0" collapsed="false">
      <c r="B284" s="287"/>
      <c r="C284" s="287"/>
      <c r="D284" s="288"/>
      <c r="E284" s="288"/>
      <c r="F284" s="289"/>
      <c r="G284" s="289"/>
      <c r="H284" s="290"/>
      <c r="I284" s="290"/>
      <c r="J284" s="290"/>
      <c r="K284" s="291"/>
      <c r="L284" s="291"/>
    </row>
    <row r="285" s="43" customFormat="true" ht="13.5" hidden="false" customHeight="true" outlineLevel="0" collapsed="false">
      <c r="B285" s="287"/>
      <c r="C285" s="287"/>
      <c r="D285" s="288"/>
      <c r="E285" s="288"/>
      <c r="F285" s="289"/>
      <c r="G285" s="289"/>
      <c r="H285" s="290"/>
      <c r="I285" s="290"/>
      <c r="J285" s="290"/>
      <c r="K285" s="291"/>
      <c r="L285" s="291"/>
    </row>
    <row r="286" s="43" customFormat="true" ht="13.5" hidden="false" customHeight="true" outlineLevel="0" collapsed="false">
      <c r="B286" s="287"/>
      <c r="C286" s="287"/>
      <c r="D286" s="288"/>
      <c r="E286" s="288"/>
      <c r="F286" s="289"/>
      <c r="G286" s="289"/>
      <c r="H286" s="290"/>
      <c r="I286" s="290"/>
      <c r="J286" s="290"/>
      <c r="K286" s="291"/>
      <c r="L286" s="291"/>
    </row>
    <row r="287" s="43" customFormat="true" ht="13.5" hidden="false" customHeight="true" outlineLevel="0" collapsed="false">
      <c r="B287" s="287"/>
      <c r="C287" s="287"/>
      <c r="D287" s="288"/>
      <c r="E287" s="288"/>
      <c r="F287" s="289"/>
      <c r="G287" s="289"/>
      <c r="H287" s="290"/>
      <c r="I287" s="290"/>
      <c r="J287" s="290"/>
      <c r="K287" s="291"/>
      <c r="L287" s="291"/>
    </row>
    <row r="288" s="43" customFormat="true" ht="13.5" hidden="false" customHeight="true" outlineLevel="0" collapsed="false">
      <c r="B288" s="287"/>
      <c r="C288" s="287"/>
      <c r="D288" s="288"/>
      <c r="E288" s="288"/>
      <c r="F288" s="289"/>
      <c r="G288" s="289"/>
      <c r="H288" s="290"/>
      <c r="I288" s="290"/>
      <c r="J288" s="290"/>
      <c r="K288" s="291"/>
      <c r="L288" s="291"/>
    </row>
    <row r="289" s="43" customFormat="true" ht="13.5" hidden="false" customHeight="true" outlineLevel="0" collapsed="false">
      <c r="B289" s="287"/>
      <c r="C289" s="287"/>
      <c r="D289" s="288"/>
      <c r="E289" s="288"/>
      <c r="F289" s="289"/>
      <c r="G289" s="289"/>
      <c r="H289" s="290"/>
      <c r="I289" s="290"/>
      <c r="J289" s="290"/>
      <c r="K289" s="291"/>
      <c r="L289" s="291"/>
    </row>
    <row r="290" s="43" customFormat="true" ht="13.5" hidden="false" customHeight="true" outlineLevel="0" collapsed="false">
      <c r="B290" s="287"/>
      <c r="C290" s="287"/>
      <c r="D290" s="288"/>
      <c r="E290" s="288"/>
      <c r="F290" s="289"/>
      <c r="G290" s="289"/>
      <c r="H290" s="290"/>
      <c r="I290" s="290"/>
      <c r="J290" s="290"/>
      <c r="K290" s="291"/>
      <c r="L290" s="291"/>
    </row>
    <row r="291" s="43" customFormat="true" ht="13.5" hidden="false" customHeight="true" outlineLevel="0" collapsed="false">
      <c r="B291" s="287"/>
      <c r="C291" s="287"/>
      <c r="D291" s="288"/>
      <c r="E291" s="288"/>
      <c r="F291" s="289"/>
      <c r="G291" s="289"/>
      <c r="H291" s="290"/>
      <c r="I291" s="290"/>
      <c r="J291" s="290"/>
      <c r="K291" s="291"/>
      <c r="L291" s="291"/>
    </row>
    <row r="292" s="43" customFormat="true" ht="13.5" hidden="false" customHeight="true" outlineLevel="0" collapsed="false">
      <c r="B292" s="287"/>
      <c r="C292" s="287"/>
      <c r="D292" s="288"/>
      <c r="E292" s="288"/>
      <c r="F292" s="289"/>
      <c r="G292" s="289"/>
      <c r="H292" s="290"/>
      <c r="I292" s="290"/>
      <c r="J292" s="290"/>
      <c r="K292" s="291"/>
      <c r="L292" s="291"/>
    </row>
    <row r="293" s="43" customFormat="true" ht="13.5" hidden="false" customHeight="true" outlineLevel="0" collapsed="false">
      <c r="B293" s="287"/>
      <c r="C293" s="287"/>
      <c r="D293" s="288"/>
      <c r="E293" s="288"/>
      <c r="F293" s="289"/>
      <c r="G293" s="289"/>
      <c r="H293" s="290"/>
      <c r="I293" s="290"/>
      <c r="J293" s="290"/>
      <c r="K293" s="291"/>
      <c r="L293" s="291"/>
    </row>
    <row r="294" s="43" customFormat="true" ht="13.5" hidden="false" customHeight="true" outlineLevel="0" collapsed="false">
      <c r="B294" s="287"/>
      <c r="C294" s="287"/>
      <c r="D294" s="288"/>
      <c r="E294" s="288"/>
      <c r="F294" s="289"/>
      <c r="G294" s="289"/>
      <c r="H294" s="290"/>
      <c r="I294" s="290"/>
      <c r="J294" s="290"/>
      <c r="K294" s="291"/>
      <c r="L294" s="291"/>
    </row>
    <row r="295" s="43" customFormat="true" ht="13.5" hidden="false" customHeight="true" outlineLevel="0" collapsed="false">
      <c r="B295" s="287"/>
      <c r="C295" s="287"/>
      <c r="D295" s="288"/>
      <c r="E295" s="288"/>
      <c r="F295" s="289"/>
      <c r="G295" s="289"/>
      <c r="H295" s="290"/>
      <c r="I295" s="290"/>
      <c r="J295" s="290"/>
      <c r="K295" s="291"/>
      <c r="L295" s="291"/>
    </row>
    <row r="296" s="43" customFormat="true" ht="13.5" hidden="false" customHeight="true" outlineLevel="0" collapsed="false">
      <c r="B296" s="287"/>
      <c r="C296" s="287"/>
      <c r="D296" s="288"/>
      <c r="E296" s="288"/>
      <c r="F296" s="289"/>
      <c r="G296" s="289"/>
      <c r="H296" s="290"/>
      <c r="I296" s="290"/>
      <c r="J296" s="290"/>
      <c r="K296" s="291"/>
      <c r="L296" s="291"/>
    </row>
    <row r="297" s="43" customFormat="true" ht="13.5" hidden="false" customHeight="true" outlineLevel="0" collapsed="false">
      <c r="B297" s="287"/>
      <c r="C297" s="287"/>
      <c r="D297" s="288"/>
      <c r="E297" s="288"/>
      <c r="F297" s="289"/>
      <c r="G297" s="289"/>
      <c r="H297" s="290"/>
      <c r="I297" s="290"/>
      <c r="J297" s="290"/>
      <c r="K297" s="291"/>
      <c r="L297" s="291"/>
    </row>
    <row r="298" s="43" customFormat="true" ht="13.5" hidden="false" customHeight="true" outlineLevel="0" collapsed="false">
      <c r="B298" s="287"/>
      <c r="C298" s="287"/>
      <c r="D298" s="288"/>
      <c r="E298" s="288"/>
      <c r="F298" s="289"/>
      <c r="G298" s="289"/>
      <c r="H298" s="290"/>
      <c r="I298" s="290"/>
      <c r="J298" s="290"/>
      <c r="K298" s="291"/>
      <c r="L298" s="291"/>
    </row>
    <row r="299" s="43" customFormat="true" ht="13.5" hidden="false" customHeight="true" outlineLevel="0" collapsed="false">
      <c r="B299" s="287"/>
      <c r="C299" s="287"/>
      <c r="D299" s="288"/>
      <c r="E299" s="288"/>
      <c r="F299" s="289"/>
      <c r="G299" s="289"/>
      <c r="H299" s="290"/>
      <c r="I299" s="290"/>
      <c r="J299" s="290"/>
      <c r="K299" s="291"/>
      <c r="L299" s="291"/>
    </row>
    <row r="300" s="43" customFormat="true" ht="13.5" hidden="false" customHeight="true" outlineLevel="0" collapsed="false">
      <c r="B300" s="287"/>
      <c r="C300" s="287"/>
      <c r="D300" s="161"/>
      <c r="E300" s="161"/>
      <c r="F300" s="289"/>
      <c r="G300" s="289"/>
      <c r="H300" s="292"/>
      <c r="I300" s="292"/>
      <c r="J300" s="292"/>
      <c r="K300" s="291"/>
      <c r="L300" s="291"/>
    </row>
    <row r="301" s="43" customFormat="true" ht="13.5" hidden="false" customHeight="true" outlineLevel="0" collapsed="false">
      <c r="B301" s="287"/>
      <c r="C301" s="287"/>
      <c r="D301" s="161"/>
      <c r="E301" s="161"/>
      <c r="F301" s="289"/>
      <c r="G301" s="289"/>
      <c r="H301" s="292"/>
      <c r="I301" s="292"/>
      <c r="J301" s="292"/>
      <c r="K301" s="291"/>
      <c r="L301" s="291"/>
    </row>
    <row r="302" s="43" customFormat="true" ht="13.5" hidden="false" customHeight="true" outlineLevel="0" collapsed="false">
      <c r="B302" s="287"/>
      <c r="C302" s="287"/>
      <c r="D302" s="161"/>
      <c r="E302" s="161"/>
      <c r="F302" s="289"/>
      <c r="G302" s="289"/>
      <c r="H302" s="292"/>
      <c r="I302" s="292"/>
      <c r="J302" s="292"/>
      <c r="K302" s="291"/>
      <c r="L302" s="291"/>
    </row>
    <row r="303" s="43" customFormat="true" ht="13.5" hidden="false" customHeight="true" outlineLevel="0" collapsed="false">
      <c r="B303" s="287"/>
      <c r="C303" s="287"/>
      <c r="D303" s="161"/>
      <c r="E303" s="161"/>
      <c r="F303" s="289"/>
      <c r="G303" s="289"/>
      <c r="H303" s="292"/>
      <c r="I303" s="292"/>
      <c r="J303" s="292"/>
      <c r="K303" s="291"/>
      <c r="L303" s="291"/>
    </row>
    <row r="304" s="43" customFormat="true" ht="13.5" hidden="false" customHeight="true" outlineLevel="0" collapsed="false">
      <c r="B304" s="287"/>
      <c r="C304" s="287"/>
      <c r="D304" s="161"/>
      <c r="E304" s="161"/>
      <c r="F304" s="289"/>
      <c r="G304" s="289"/>
      <c r="H304" s="292"/>
      <c r="I304" s="292"/>
      <c r="J304" s="292"/>
      <c r="K304" s="291"/>
      <c r="L304" s="291"/>
    </row>
    <row r="305" s="43" customFormat="true" ht="13.5" hidden="false" customHeight="true" outlineLevel="0" collapsed="false">
      <c r="B305" s="287"/>
      <c r="C305" s="287"/>
      <c r="D305" s="161"/>
      <c r="E305" s="161"/>
      <c r="F305" s="289"/>
      <c r="G305" s="289"/>
      <c r="H305" s="292"/>
      <c r="I305" s="292"/>
      <c r="J305" s="292"/>
      <c r="K305" s="291"/>
      <c r="L305" s="291"/>
    </row>
    <row r="306" s="43" customFormat="true" ht="13.5" hidden="false" customHeight="true" outlineLevel="0" collapsed="false">
      <c r="B306" s="287"/>
      <c r="C306" s="287"/>
      <c r="D306" s="161"/>
      <c r="E306" s="161"/>
      <c r="F306" s="289"/>
      <c r="G306" s="289"/>
      <c r="H306" s="292"/>
      <c r="I306" s="292"/>
      <c r="J306" s="292"/>
      <c r="K306" s="291"/>
      <c r="L306" s="291"/>
    </row>
    <row r="307" s="43" customFormat="true" ht="13.5" hidden="false" customHeight="true" outlineLevel="0" collapsed="false">
      <c r="B307" s="287"/>
      <c r="C307" s="287"/>
      <c r="D307" s="161"/>
      <c r="E307" s="161"/>
      <c r="F307" s="289"/>
      <c r="G307" s="289"/>
      <c r="H307" s="292"/>
      <c r="I307" s="292"/>
      <c r="J307" s="292"/>
      <c r="K307" s="291"/>
      <c r="L307" s="291"/>
    </row>
    <row r="308" s="43" customFormat="true" ht="13.5" hidden="false" customHeight="true" outlineLevel="0" collapsed="false">
      <c r="B308" s="287"/>
      <c r="C308" s="287"/>
      <c r="D308" s="161"/>
      <c r="E308" s="161"/>
      <c r="F308" s="289"/>
      <c r="G308" s="289"/>
      <c r="H308" s="292"/>
      <c r="I308" s="292"/>
      <c r="J308" s="292"/>
      <c r="K308" s="291"/>
      <c r="L308" s="291"/>
    </row>
    <row r="309" s="43" customFormat="true" ht="13.5" hidden="false" customHeight="true" outlineLevel="0" collapsed="false">
      <c r="B309" s="287"/>
      <c r="C309" s="287"/>
      <c r="D309" s="161"/>
      <c r="E309" s="161"/>
      <c r="F309" s="289"/>
      <c r="G309" s="289"/>
      <c r="H309" s="292"/>
      <c r="I309" s="292"/>
      <c r="J309" s="292"/>
      <c r="K309" s="291"/>
      <c r="L309" s="291"/>
    </row>
    <row r="310" s="43" customFormat="true" ht="13.5" hidden="false" customHeight="true" outlineLevel="0" collapsed="false">
      <c r="B310" s="287"/>
      <c r="C310" s="287"/>
      <c r="D310" s="161"/>
      <c r="E310" s="161"/>
      <c r="F310" s="289"/>
      <c r="G310" s="289"/>
      <c r="H310" s="292"/>
      <c r="I310" s="292"/>
      <c r="J310" s="292"/>
      <c r="K310" s="291"/>
      <c r="L310" s="291"/>
    </row>
    <row r="311" s="43" customFormat="true" ht="13.5" hidden="false" customHeight="true" outlineLevel="0" collapsed="false">
      <c r="B311" s="287"/>
      <c r="C311" s="287"/>
      <c r="D311" s="161"/>
      <c r="E311" s="161"/>
      <c r="F311" s="289"/>
      <c r="G311" s="289"/>
      <c r="H311" s="292"/>
      <c r="I311" s="292"/>
      <c r="J311" s="292"/>
      <c r="K311" s="291"/>
      <c r="L311" s="291"/>
    </row>
    <row r="312" s="43" customFormat="true" ht="13.5" hidden="false" customHeight="true" outlineLevel="0" collapsed="false">
      <c r="B312" s="287"/>
      <c r="C312" s="287"/>
      <c r="D312" s="161"/>
      <c r="E312" s="161"/>
      <c r="F312" s="289"/>
      <c r="G312" s="289"/>
      <c r="H312" s="292"/>
      <c r="I312" s="292"/>
      <c r="J312" s="292"/>
      <c r="K312" s="291"/>
      <c r="L312" s="291"/>
    </row>
    <row r="313" s="43" customFormat="true" ht="13.5" hidden="false" customHeight="true" outlineLevel="0" collapsed="false">
      <c r="B313" s="287"/>
      <c r="C313" s="287"/>
      <c r="D313" s="161"/>
      <c r="E313" s="161"/>
      <c r="F313" s="289"/>
      <c r="G313" s="289"/>
      <c r="H313" s="292"/>
      <c r="I313" s="292"/>
      <c r="J313" s="292"/>
      <c r="K313" s="291"/>
      <c r="L313" s="291"/>
    </row>
    <row r="314" s="43" customFormat="true" ht="13.5" hidden="false" customHeight="true" outlineLevel="0" collapsed="false">
      <c r="B314" s="287"/>
      <c r="C314" s="287"/>
      <c r="D314" s="161"/>
      <c r="E314" s="161"/>
      <c r="F314" s="289"/>
      <c r="G314" s="289"/>
      <c r="H314" s="292"/>
      <c r="I314" s="292"/>
      <c r="J314" s="292"/>
      <c r="K314" s="291"/>
      <c r="L314" s="291"/>
    </row>
    <row r="315" s="43" customFormat="true" ht="13.5" hidden="false" customHeight="true" outlineLevel="0" collapsed="false">
      <c r="B315" s="287"/>
      <c r="C315" s="287"/>
      <c r="D315" s="161"/>
      <c r="E315" s="161"/>
      <c r="F315" s="289"/>
      <c r="G315" s="289"/>
      <c r="H315" s="292"/>
      <c r="I315" s="292"/>
      <c r="J315" s="292"/>
      <c r="K315" s="291"/>
      <c r="L315" s="291"/>
    </row>
    <row r="316" s="43" customFormat="true" ht="13.5" hidden="false" customHeight="true" outlineLevel="0" collapsed="false">
      <c r="B316" s="287"/>
      <c r="C316" s="287"/>
      <c r="D316" s="161"/>
      <c r="E316" s="161"/>
      <c r="F316" s="289"/>
      <c r="G316" s="289"/>
      <c r="H316" s="292"/>
      <c r="I316" s="292"/>
      <c r="J316" s="292"/>
      <c r="K316" s="291"/>
      <c r="L316" s="291"/>
    </row>
    <row r="317" s="43" customFormat="true" ht="13.5" hidden="false" customHeight="true" outlineLevel="0" collapsed="false">
      <c r="B317" s="287"/>
      <c r="C317" s="287"/>
      <c r="D317" s="161"/>
      <c r="E317" s="161"/>
      <c r="F317" s="289"/>
      <c r="G317" s="289"/>
      <c r="H317" s="292"/>
      <c r="I317" s="292"/>
      <c r="J317" s="292"/>
      <c r="K317" s="291"/>
      <c r="L317" s="291"/>
    </row>
    <row r="318" s="43" customFormat="true" ht="13.5" hidden="false" customHeight="true" outlineLevel="0" collapsed="false">
      <c r="B318" s="287"/>
      <c r="C318" s="287"/>
      <c r="D318" s="161"/>
      <c r="E318" s="161"/>
      <c r="F318" s="289"/>
      <c r="G318" s="289"/>
      <c r="H318" s="292"/>
      <c r="I318" s="292"/>
      <c r="J318" s="292"/>
      <c r="K318" s="291"/>
      <c r="L318" s="291"/>
    </row>
    <row r="319" s="43" customFormat="true" ht="13.5" hidden="false" customHeight="true" outlineLevel="0" collapsed="false">
      <c r="B319" s="287"/>
      <c r="C319" s="287"/>
      <c r="D319" s="161"/>
      <c r="E319" s="161"/>
      <c r="F319" s="289"/>
      <c r="G319" s="289"/>
      <c r="H319" s="292"/>
      <c r="I319" s="292"/>
      <c r="J319" s="292"/>
      <c r="K319" s="291"/>
      <c r="L319" s="291"/>
    </row>
    <row r="320" s="43" customFormat="true" ht="13.5" hidden="false" customHeight="true" outlineLevel="0" collapsed="false">
      <c r="B320" s="287"/>
      <c r="C320" s="287"/>
      <c r="D320" s="161"/>
      <c r="E320" s="161"/>
      <c r="F320" s="289"/>
      <c r="G320" s="289"/>
      <c r="H320" s="292"/>
      <c r="I320" s="292"/>
      <c r="J320" s="292"/>
      <c r="K320" s="291"/>
      <c r="L320" s="291"/>
    </row>
    <row r="321" s="43" customFormat="true" ht="13.5" hidden="false" customHeight="true" outlineLevel="0" collapsed="false">
      <c r="B321" s="287"/>
      <c r="C321" s="287"/>
      <c r="D321" s="161"/>
      <c r="E321" s="161"/>
      <c r="F321" s="289"/>
      <c r="G321" s="289"/>
      <c r="H321" s="292"/>
      <c r="I321" s="292"/>
      <c r="J321" s="292"/>
      <c r="K321" s="291"/>
      <c r="L321" s="291"/>
    </row>
    <row r="322" s="43" customFormat="true" ht="21" hidden="false" customHeight="false" outlineLevel="0" collapsed="false">
      <c r="B322" s="287"/>
      <c r="C322" s="287"/>
      <c r="D322" s="161"/>
      <c r="E322" s="161"/>
      <c r="F322" s="289"/>
      <c r="G322" s="289"/>
      <c r="H322" s="292"/>
      <c r="I322" s="292"/>
      <c r="J322" s="292"/>
      <c r="K322" s="291"/>
      <c r="L322" s="291"/>
    </row>
    <row r="323" s="43" customFormat="true" ht="21" hidden="false" customHeight="false" outlineLevel="0" collapsed="false">
      <c r="B323" s="287"/>
      <c r="C323" s="287"/>
      <c r="D323" s="161"/>
      <c r="E323" s="161"/>
      <c r="F323" s="289"/>
      <c r="G323" s="289"/>
      <c r="H323" s="292"/>
      <c r="I323" s="292"/>
      <c r="J323" s="292"/>
      <c r="K323" s="291"/>
      <c r="L323" s="291"/>
    </row>
    <row r="324" s="43" customFormat="true" ht="21" hidden="false" customHeight="false" outlineLevel="0" collapsed="false">
      <c r="B324" s="287"/>
      <c r="C324" s="287"/>
      <c r="D324" s="161"/>
      <c r="E324" s="161"/>
      <c r="F324" s="289"/>
      <c r="G324" s="289"/>
      <c r="H324" s="292"/>
      <c r="I324" s="292"/>
      <c r="J324" s="292"/>
      <c r="K324" s="291"/>
      <c r="L324" s="291"/>
    </row>
    <row r="325" s="43" customFormat="true" ht="21" hidden="false" customHeight="false" outlineLevel="0" collapsed="false">
      <c r="B325" s="287"/>
      <c r="C325" s="287"/>
      <c r="D325" s="161"/>
      <c r="E325" s="161"/>
      <c r="F325" s="289"/>
      <c r="G325" s="289"/>
      <c r="H325" s="292"/>
      <c r="I325" s="292"/>
      <c r="J325" s="292"/>
      <c r="K325" s="291"/>
      <c r="L325" s="291"/>
    </row>
    <row r="326" s="43" customFormat="true" ht="21" hidden="false" customHeight="false" outlineLevel="0" collapsed="false">
      <c r="B326" s="287"/>
      <c r="C326" s="287"/>
      <c r="D326" s="161"/>
      <c r="E326" s="161"/>
      <c r="F326" s="289"/>
      <c r="G326" s="289"/>
      <c r="H326" s="292"/>
      <c r="I326" s="292"/>
      <c r="J326" s="292"/>
      <c r="K326" s="291"/>
      <c r="L326" s="291"/>
    </row>
    <row r="327" s="43" customFormat="true" ht="21" hidden="false" customHeight="false" outlineLevel="0" collapsed="false">
      <c r="B327" s="287"/>
      <c r="C327" s="287"/>
      <c r="D327" s="161"/>
      <c r="E327" s="161"/>
      <c r="F327" s="289"/>
      <c r="G327" s="289"/>
      <c r="H327" s="292"/>
      <c r="I327" s="292"/>
      <c r="J327" s="292"/>
      <c r="K327" s="291"/>
      <c r="L327" s="291"/>
    </row>
    <row r="328" s="43" customFormat="true" ht="21" hidden="false" customHeight="false" outlineLevel="0" collapsed="false">
      <c r="B328" s="287"/>
      <c r="C328" s="287"/>
      <c r="D328" s="161"/>
      <c r="E328" s="161"/>
      <c r="F328" s="289"/>
      <c r="G328" s="289"/>
      <c r="H328" s="292"/>
      <c r="I328" s="292"/>
      <c r="J328" s="292"/>
      <c r="K328" s="291"/>
      <c r="L328" s="291"/>
    </row>
    <row r="329" s="43" customFormat="true" ht="21" hidden="false" customHeight="false" outlineLevel="0" collapsed="false">
      <c r="B329" s="287"/>
      <c r="C329" s="287"/>
      <c r="D329" s="161"/>
      <c r="E329" s="161"/>
      <c r="F329" s="289"/>
      <c r="G329" s="289"/>
      <c r="H329" s="292"/>
      <c r="I329" s="292"/>
      <c r="J329" s="292"/>
      <c r="K329" s="291"/>
      <c r="L329" s="291"/>
    </row>
    <row r="330" s="43" customFormat="true" ht="21" hidden="false" customHeight="false" outlineLevel="0" collapsed="false">
      <c r="B330" s="39"/>
      <c r="C330" s="39"/>
      <c r="D330" s="161"/>
      <c r="E330" s="161"/>
      <c r="F330" s="289"/>
      <c r="G330" s="289"/>
      <c r="H330" s="292"/>
      <c r="I330" s="292"/>
      <c r="J330" s="292"/>
      <c r="K330" s="291"/>
      <c r="L330" s="291"/>
    </row>
    <row r="331" s="43" customFormat="true" ht="21" hidden="false" customHeight="false" outlineLevel="0" collapsed="false">
      <c r="B331" s="39"/>
      <c r="C331" s="39"/>
      <c r="D331" s="161"/>
      <c r="E331" s="161"/>
      <c r="F331" s="289"/>
      <c r="G331" s="289"/>
      <c r="H331" s="292"/>
      <c r="I331" s="292"/>
      <c r="J331" s="292"/>
      <c r="K331" s="291"/>
      <c r="L331" s="291"/>
    </row>
    <row r="332" s="43" customFormat="true" ht="21" hidden="false" customHeight="false" outlineLevel="0" collapsed="false">
      <c r="B332" s="39"/>
      <c r="C332" s="39"/>
      <c r="D332" s="161"/>
      <c r="E332" s="161"/>
      <c r="F332" s="289"/>
      <c r="G332" s="289"/>
      <c r="H332" s="292"/>
      <c r="I332" s="292"/>
      <c r="J332" s="292"/>
      <c r="K332" s="291"/>
      <c r="L332" s="291"/>
    </row>
    <row r="333" s="43" customFormat="true" ht="21" hidden="false" customHeight="false" outlineLevel="0" collapsed="false">
      <c r="B333" s="39"/>
      <c r="C333" s="39"/>
      <c r="D333" s="161"/>
      <c r="E333" s="161"/>
      <c r="F333" s="289"/>
      <c r="G333" s="289"/>
      <c r="H333" s="292"/>
      <c r="I333" s="292"/>
      <c r="J333" s="292"/>
      <c r="K333" s="291"/>
      <c r="L333" s="291"/>
    </row>
  </sheetData>
  <sheetProtection sheet="true" objects="true" scenarios="true" selectLockedCells="true"/>
  <mergeCells count="512">
    <mergeCell ref="B1:N1"/>
    <mergeCell ref="F3:K3"/>
    <mergeCell ref="F4:K4"/>
    <mergeCell ref="E6:F6"/>
    <mergeCell ref="H6:H8"/>
    <mergeCell ref="I6:I8"/>
    <mergeCell ref="J6:K6"/>
    <mergeCell ref="E7:F7"/>
    <mergeCell ref="J7:K7"/>
    <mergeCell ref="H12:J12"/>
    <mergeCell ref="F19:F23"/>
    <mergeCell ref="G19:H19"/>
    <mergeCell ref="G20:K23"/>
    <mergeCell ref="G25:I25"/>
    <mergeCell ref="F27:F31"/>
    <mergeCell ref="G27:J27"/>
    <mergeCell ref="G28:J28"/>
    <mergeCell ref="G29:J29"/>
    <mergeCell ref="G30:J30"/>
    <mergeCell ref="G31:J31"/>
    <mergeCell ref="G33:I33"/>
    <mergeCell ref="D38:M38"/>
    <mergeCell ref="F40:G40"/>
    <mergeCell ref="H40:I40"/>
    <mergeCell ref="J40:K40"/>
    <mergeCell ref="F41:G41"/>
    <mergeCell ref="H41:I41"/>
    <mergeCell ref="J41:K41"/>
    <mergeCell ref="G46:J46"/>
    <mergeCell ref="B47:C47"/>
    <mergeCell ref="K47:N47"/>
    <mergeCell ref="B48:C69"/>
    <mergeCell ref="D48:E48"/>
    <mergeCell ref="K48:N48"/>
    <mergeCell ref="D49:E49"/>
    <mergeCell ref="K49:N49"/>
    <mergeCell ref="D50:E50"/>
    <mergeCell ref="K50:N50"/>
    <mergeCell ref="D51:E51"/>
    <mergeCell ref="K51:N51"/>
    <mergeCell ref="D52:E52"/>
    <mergeCell ref="K52:N52"/>
    <mergeCell ref="D53:E53"/>
    <mergeCell ref="K53:N53"/>
    <mergeCell ref="D54:E54"/>
    <mergeCell ref="K54:N54"/>
    <mergeCell ref="D55:E55"/>
    <mergeCell ref="K55:N55"/>
    <mergeCell ref="D56:E56"/>
    <mergeCell ref="K56:N56"/>
    <mergeCell ref="D57:E57"/>
    <mergeCell ref="K57:N57"/>
    <mergeCell ref="D58:E58"/>
    <mergeCell ref="K58:N58"/>
    <mergeCell ref="D59:E59"/>
    <mergeCell ref="K59:N59"/>
    <mergeCell ref="D60:E60"/>
    <mergeCell ref="K60:N60"/>
    <mergeCell ref="D61:E61"/>
    <mergeCell ref="K61:N61"/>
    <mergeCell ref="D62:E62"/>
    <mergeCell ref="K62:N62"/>
    <mergeCell ref="D63:E63"/>
    <mergeCell ref="K63:N63"/>
    <mergeCell ref="D64:E64"/>
    <mergeCell ref="K64:N64"/>
    <mergeCell ref="D65:E65"/>
    <mergeCell ref="K65:N65"/>
    <mergeCell ref="D66:E66"/>
    <mergeCell ref="K66:N66"/>
    <mergeCell ref="D67:E67"/>
    <mergeCell ref="K67:N67"/>
    <mergeCell ref="D68:E68"/>
    <mergeCell ref="K68:N68"/>
    <mergeCell ref="D69:E69"/>
    <mergeCell ref="K69:N69"/>
    <mergeCell ref="K70:L70"/>
    <mergeCell ref="M70:N70"/>
    <mergeCell ref="M71:N71"/>
    <mergeCell ref="B72:C97"/>
    <mergeCell ref="D72:E72"/>
    <mergeCell ref="K72:N72"/>
    <mergeCell ref="D73:E73"/>
    <mergeCell ref="K73:N73"/>
    <mergeCell ref="D74:E74"/>
    <mergeCell ref="K74:N74"/>
    <mergeCell ref="D75:E75"/>
    <mergeCell ref="K75:N75"/>
    <mergeCell ref="D76:E76"/>
    <mergeCell ref="K76:N76"/>
    <mergeCell ref="D77:E77"/>
    <mergeCell ref="K77:N77"/>
    <mergeCell ref="D78:E78"/>
    <mergeCell ref="K78:N78"/>
    <mergeCell ref="D79:E79"/>
    <mergeCell ref="K79:N79"/>
    <mergeCell ref="D80:E80"/>
    <mergeCell ref="K80:N80"/>
    <mergeCell ref="D81:E81"/>
    <mergeCell ref="K81:N81"/>
    <mergeCell ref="D82:E82"/>
    <mergeCell ref="K82:N82"/>
    <mergeCell ref="D83:E83"/>
    <mergeCell ref="K83:N83"/>
    <mergeCell ref="D84:E84"/>
    <mergeCell ref="K84:N84"/>
    <mergeCell ref="D85:E85"/>
    <mergeCell ref="K85:N85"/>
    <mergeCell ref="D86:E86"/>
    <mergeCell ref="K86:N86"/>
    <mergeCell ref="D87:E87"/>
    <mergeCell ref="K87:N87"/>
    <mergeCell ref="D88:E88"/>
    <mergeCell ref="K88:N88"/>
    <mergeCell ref="D89:E89"/>
    <mergeCell ref="K89:N89"/>
    <mergeCell ref="D90:E90"/>
    <mergeCell ref="K90:N90"/>
    <mergeCell ref="D91:E91"/>
    <mergeCell ref="K91:N91"/>
    <mergeCell ref="D92:E92"/>
    <mergeCell ref="K92:N92"/>
    <mergeCell ref="D93:E93"/>
    <mergeCell ref="K93:N93"/>
    <mergeCell ref="D94:E94"/>
    <mergeCell ref="K94:N94"/>
    <mergeCell ref="D95:E95"/>
    <mergeCell ref="K95:N95"/>
    <mergeCell ref="D96:E96"/>
    <mergeCell ref="K96:N96"/>
    <mergeCell ref="D97:E97"/>
    <mergeCell ref="K97:N97"/>
    <mergeCell ref="K98:L98"/>
    <mergeCell ref="M98:N98"/>
    <mergeCell ref="B99:L99"/>
    <mergeCell ref="M99:N99"/>
    <mergeCell ref="B100:C122"/>
    <mergeCell ref="D100:E100"/>
    <mergeCell ref="K100:N100"/>
    <mergeCell ref="D101:E101"/>
    <mergeCell ref="K101:N101"/>
    <mergeCell ref="D102:E102"/>
    <mergeCell ref="K102:N102"/>
    <mergeCell ref="D103:E103"/>
    <mergeCell ref="K103:N103"/>
    <mergeCell ref="D104:E104"/>
    <mergeCell ref="K104:N104"/>
    <mergeCell ref="D105:E105"/>
    <mergeCell ref="K105:N105"/>
    <mergeCell ref="D106:E106"/>
    <mergeCell ref="K106:N106"/>
    <mergeCell ref="D107:E107"/>
    <mergeCell ref="K107:N107"/>
    <mergeCell ref="D108:E108"/>
    <mergeCell ref="K108:N108"/>
    <mergeCell ref="D109:E109"/>
    <mergeCell ref="K109:N109"/>
    <mergeCell ref="D110:E110"/>
    <mergeCell ref="K110:N110"/>
    <mergeCell ref="D111:E111"/>
    <mergeCell ref="K111:N111"/>
    <mergeCell ref="D112:E112"/>
    <mergeCell ref="K112:N112"/>
    <mergeCell ref="D113:E113"/>
    <mergeCell ref="K113:N113"/>
    <mergeCell ref="D114:E114"/>
    <mergeCell ref="K114:N114"/>
    <mergeCell ref="D115:E115"/>
    <mergeCell ref="K115:N115"/>
    <mergeCell ref="D116:E116"/>
    <mergeCell ref="K116:N116"/>
    <mergeCell ref="D117:E117"/>
    <mergeCell ref="K117:N117"/>
    <mergeCell ref="D118:E118"/>
    <mergeCell ref="K118:N118"/>
    <mergeCell ref="D119:E119"/>
    <mergeCell ref="K119:N119"/>
    <mergeCell ref="D120:E120"/>
    <mergeCell ref="K120:N120"/>
    <mergeCell ref="D121:E121"/>
    <mergeCell ref="K121:N121"/>
    <mergeCell ref="D122:E122"/>
    <mergeCell ref="K122:N122"/>
    <mergeCell ref="K123:L123"/>
    <mergeCell ref="M123:N123"/>
    <mergeCell ref="B124:L124"/>
    <mergeCell ref="B125:C163"/>
    <mergeCell ref="D125:E125"/>
    <mergeCell ref="K125:N125"/>
    <mergeCell ref="D126:E126"/>
    <mergeCell ref="K126:N126"/>
    <mergeCell ref="D127:E127"/>
    <mergeCell ref="K127:N127"/>
    <mergeCell ref="D128:E128"/>
    <mergeCell ref="K128:N128"/>
    <mergeCell ref="D129:E129"/>
    <mergeCell ref="K129:N129"/>
    <mergeCell ref="D130:E130"/>
    <mergeCell ref="K130:N130"/>
    <mergeCell ref="D131:E131"/>
    <mergeCell ref="K131:N131"/>
    <mergeCell ref="D132:E132"/>
    <mergeCell ref="K132:N132"/>
    <mergeCell ref="D133:E133"/>
    <mergeCell ref="K133:N133"/>
    <mergeCell ref="D134:E134"/>
    <mergeCell ref="K134:N134"/>
    <mergeCell ref="D135:E135"/>
    <mergeCell ref="K135:N135"/>
    <mergeCell ref="D136:E136"/>
    <mergeCell ref="K136:N136"/>
    <mergeCell ref="D137:E137"/>
    <mergeCell ref="K137:N137"/>
    <mergeCell ref="D138:E138"/>
    <mergeCell ref="K138:N138"/>
    <mergeCell ref="D139:E139"/>
    <mergeCell ref="K139:N139"/>
    <mergeCell ref="D140:E140"/>
    <mergeCell ref="K140:N140"/>
    <mergeCell ref="D141:E141"/>
    <mergeCell ref="K141:N141"/>
    <mergeCell ref="D142:E142"/>
    <mergeCell ref="K142:N142"/>
    <mergeCell ref="D143:E143"/>
    <mergeCell ref="K143:N143"/>
    <mergeCell ref="D144:E144"/>
    <mergeCell ref="K144:N144"/>
    <mergeCell ref="D145:E145"/>
    <mergeCell ref="K145:N145"/>
    <mergeCell ref="D146:E146"/>
    <mergeCell ref="K146:N146"/>
    <mergeCell ref="D147:E147"/>
    <mergeCell ref="K147:N147"/>
    <mergeCell ref="D148:E148"/>
    <mergeCell ref="K148:N148"/>
    <mergeCell ref="D149:E149"/>
    <mergeCell ref="K149:N149"/>
    <mergeCell ref="D150:E150"/>
    <mergeCell ref="K150:N150"/>
    <mergeCell ref="D151:E151"/>
    <mergeCell ref="K151:N151"/>
    <mergeCell ref="D152:E152"/>
    <mergeCell ref="K152:N152"/>
    <mergeCell ref="D153:E153"/>
    <mergeCell ref="K153:N153"/>
    <mergeCell ref="D154:E154"/>
    <mergeCell ref="K154:N154"/>
    <mergeCell ref="D155:E155"/>
    <mergeCell ref="K155:N155"/>
    <mergeCell ref="D156:E156"/>
    <mergeCell ref="K156:N156"/>
    <mergeCell ref="D157:E157"/>
    <mergeCell ref="K157:N157"/>
    <mergeCell ref="D158:E158"/>
    <mergeCell ref="K158:N158"/>
    <mergeCell ref="D159:E159"/>
    <mergeCell ref="K159:N159"/>
    <mergeCell ref="D160:E160"/>
    <mergeCell ref="K160:N160"/>
    <mergeCell ref="D161:E161"/>
    <mergeCell ref="K161:N161"/>
    <mergeCell ref="D162:E162"/>
    <mergeCell ref="K162:N162"/>
    <mergeCell ref="D163:E163"/>
    <mergeCell ref="K163:N163"/>
    <mergeCell ref="K164:L164"/>
    <mergeCell ref="M164:N164"/>
    <mergeCell ref="B166:C195"/>
    <mergeCell ref="D166:E166"/>
    <mergeCell ref="H166:J166"/>
    <mergeCell ref="K166:L166"/>
    <mergeCell ref="M166:N166"/>
    <mergeCell ref="D167:E167"/>
    <mergeCell ref="H167:J167"/>
    <mergeCell ref="K167:L167"/>
    <mergeCell ref="M167:N167"/>
    <mergeCell ref="D168:E168"/>
    <mergeCell ref="K168:L168"/>
    <mergeCell ref="M168:N168"/>
    <mergeCell ref="D169:E169"/>
    <mergeCell ref="K169:L169"/>
    <mergeCell ref="M169:N169"/>
    <mergeCell ref="D170:E170"/>
    <mergeCell ref="K170:L170"/>
    <mergeCell ref="M170:N170"/>
    <mergeCell ref="D171:E171"/>
    <mergeCell ref="K171:L171"/>
    <mergeCell ref="M171:N171"/>
    <mergeCell ref="D172:E172"/>
    <mergeCell ref="K172:L172"/>
    <mergeCell ref="M172:N172"/>
    <mergeCell ref="D173:E173"/>
    <mergeCell ref="K173:L173"/>
    <mergeCell ref="M173:N173"/>
    <mergeCell ref="D174:E174"/>
    <mergeCell ref="K174:L174"/>
    <mergeCell ref="M174:N174"/>
    <mergeCell ref="D175:E175"/>
    <mergeCell ref="K175:L175"/>
    <mergeCell ref="M175:N175"/>
    <mergeCell ref="D176:E176"/>
    <mergeCell ref="K176:L176"/>
    <mergeCell ref="M176:N176"/>
    <mergeCell ref="D177:E177"/>
    <mergeCell ref="K177:L177"/>
    <mergeCell ref="M177:N177"/>
    <mergeCell ref="D178:E178"/>
    <mergeCell ref="K178:L178"/>
    <mergeCell ref="M178:N178"/>
    <mergeCell ref="D179:E179"/>
    <mergeCell ref="K179:L179"/>
    <mergeCell ref="M179:N179"/>
    <mergeCell ref="D180:E180"/>
    <mergeCell ref="K180:L180"/>
    <mergeCell ref="M180:N180"/>
    <mergeCell ref="D181:E181"/>
    <mergeCell ref="K181:L181"/>
    <mergeCell ref="M181:N181"/>
    <mergeCell ref="D182:E182"/>
    <mergeCell ref="K182:L182"/>
    <mergeCell ref="M182:N182"/>
    <mergeCell ref="D183:E183"/>
    <mergeCell ref="K183:L183"/>
    <mergeCell ref="M183:N183"/>
    <mergeCell ref="D184:E184"/>
    <mergeCell ref="K184:L184"/>
    <mergeCell ref="M184:N184"/>
    <mergeCell ref="D185:E185"/>
    <mergeCell ref="K185:L185"/>
    <mergeCell ref="M185:N185"/>
    <mergeCell ref="D186:E186"/>
    <mergeCell ref="H186:J186"/>
    <mergeCell ref="K186:L186"/>
    <mergeCell ref="M186:N186"/>
    <mergeCell ref="D187:E187"/>
    <mergeCell ref="H187:J187"/>
    <mergeCell ref="K187:L187"/>
    <mergeCell ref="M187:N187"/>
    <mergeCell ref="D188:E188"/>
    <mergeCell ref="H188:J188"/>
    <mergeCell ref="K188:L188"/>
    <mergeCell ref="M188:N188"/>
    <mergeCell ref="D189:E189"/>
    <mergeCell ref="H189:J189"/>
    <mergeCell ref="K189:L189"/>
    <mergeCell ref="M189:N189"/>
    <mergeCell ref="D190:E190"/>
    <mergeCell ref="H190:J190"/>
    <mergeCell ref="K190:L190"/>
    <mergeCell ref="M190:N190"/>
    <mergeCell ref="D191:E191"/>
    <mergeCell ref="H191:J191"/>
    <mergeCell ref="K191:L191"/>
    <mergeCell ref="M191:N191"/>
    <mergeCell ref="D192:E192"/>
    <mergeCell ref="K192:L192"/>
    <mergeCell ref="M192:N192"/>
    <mergeCell ref="D193:E193"/>
    <mergeCell ref="H193:J193"/>
    <mergeCell ref="K193:L193"/>
    <mergeCell ref="M193:N193"/>
    <mergeCell ref="D194:E194"/>
    <mergeCell ref="H194:J194"/>
    <mergeCell ref="K194:L194"/>
    <mergeCell ref="M194:N194"/>
    <mergeCell ref="D195:E195"/>
    <mergeCell ref="H195:J195"/>
    <mergeCell ref="K195:L195"/>
    <mergeCell ref="M195:N195"/>
    <mergeCell ref="K196:L196"/>
    <mergeCell ref="D197:M197"/>
    <mergeCell ref="F198:G198"/>
    <mergeCell ref="J198:L198"/>
    <mergeCell ref="D199:F199"/>
    <mergeCell ref="J199:L199"/>
    <mergeCell ref="D200:F200"/>
    <mergeCell ref="J200:L200"/>
    <mergeCell ref="D201:F201"/>
    <mergeCell ref="J201:L201"/>
    <mergeCell ref="J202:L202"/>
    <mergeCell ref="D203:G203"/>
    <mergeCell ref="J203:L203"/>
    <mergeCell ref="J204:L204"/>
    <mergeCell ref="K205:L205"/>
    <mergeCell ref="K206:L206"/>
    <mergeCell ref="K207:L207"/>
    <mergeCell ref="K208:L208"/>
    <mergeCell ref="K209:L209"/>
    <mergeCell ref="K210:L210"/>
    <mergeCell ref="K211:L211"/>
    <mergeCell ref="K212:L212"/>
    <mergeCell ref="K213:L213"/>
    <mergeCell ref="K214:L214"/>
    <mergeCell ref="K215:L215"/>
    <mergeCell ref="K216:L216"/>
    <mergeCell ref="K217:L217"/>
    <mergeCell ref="K218:L218"/>
    <mergeCell ref="K219:L219"/>
    <mergeCell ref="K220:L220"/>
    <mergeCell ref="K221:L221"/>
    <mergeCell ref="K222:L222"/>
    <mergeCell ref="K223:L223"/>
    <mergeCell ref="K224:L224"/>
    <mergeCell ref="K225:L225"/>
    <mergeCell ref="K226:L226"/>
    <mergeCell ref="K227:L227"/>
    <mergeCell ref="K228:L228"/>
    <mergeCell ref="K229:L229"/>
    <mergeCell ref="K230:L230"/>
    <mergeCell ref="K231:L231"/>
    <mergeCell ref="K232:L232"/>
    <mergeCell ref="K233:L233"/>
    <mergeCell ref="K234:L234"/>
    <mergeCell ref="K235:L235"/>
    <mergeCell ref="K236:L236"/>
    <mergeCell ref="K237:L237"/>
    <mergeCell ref="K238:L238"/>
    <mergeCell ref="K239:L239"/>
    <mergeCell ref="K240:L240"/>
    <mergeCell ref="K241:L241"/>
    <mergeCell ref="K242:L242"/>
    <mergeCell ref="K243:L243"/>
    <mergeCell ref="K244:L244"/>
    <mergeCell ref="K245:L245"/>
    <mergeCell ref="K246:L246"/>
    <mergeCell ref="K247:L247"/>
    <mergeCell ref="K248:L248"/>
    <mergeCell ref="K249:L249"/>
    <mergeCell ref="K250:L250"/>
    <mergeCell ref="K251:L251"/>
    <mergeCell ref="K252:L252"/>
    <mergeCell ref="K253:L253"/>
    <mergeCell ref="K254:L254"/>
    <mergeCell ref="K255:L255"/>
    <mergeCell ref="K256:L256"/>
    <mergeCell ref="K257:L257"/>
    <mergeCell ref="K258:L258"/>
    <mergeCell ref="K259:L259"/>
    <mergeCell ref="K260:L260"/>
    <mergeCell ref="K261:L261"/>
    <mergeCell ref="K262:L262"/>
    <mergeCell ref="K263:L263"/>
    <mergeCell ref="K264:L264"/>
    <mergeCell ref="K265:L265"/>
    <mergeCell ref="K266:L266"/>
    <mergeCell ref="K267:L267"/>
    <mergeCell ref="K268:L268"/>
    <mergeCell ref="K269:L269"/>
    <mergeCell ref="K270:L270"/>
    <mergeCell ref="K271:L271"/>
    <mergeCell ref="K272:L272"/>
    <mergeCell ref="K273:L273"/>
    <mergeCell ref="K274:L274"/>
    <mergeCell ref="K275:L275"/>
    <mergeCell ref="K276:L276"/>
    <mergeCell ref="K277:L277"/>
    <mergeCell ref="K278:L278"/>
    <mergeCell ref="K279:L279"/>
    <mergeCell ref="K280:L280"/>
    <mergeCell ref="K281:L281"/>
    <mergeCell ref="K282:L282"/>
    <mergeCell ref="K283:L283"/>
    <mergeCell ref="K284:L284"/>
    <mergeCell ref="K285:L285"/>
    <mergeCell ref="K286:L286"/>
    <mergeCell ref="K287:L287"/>
    <mergeCell ref="K288:L288"/>
    <mergeCell ref="K289:L289"/>
    <mergeCell ref="K290:L290"/>
    <mergeCell ref="K291:L291"/>
    <mergeCell ref="K292:L292"/>
    <mergeCell ref="K293:L293"/>
    <mergeCell ref="K294:L294"/>
    <mergeCell ref="K295:L295"/>
    <mergeCell ref="K296:L296"/>
    <mergeCell ref="K297:L297"/>
    <mergeCell ref="K298:L298"/>
    <mergeCell ref="K299:L299"/>
    <mergeCell ref="K300:L300"/>
    <mergeCell ref="K301:L301"/>
    <mergeCell ref="K302:L302"/>
    <mergeCell ref="K303:L303"/>
    <mergeCell ref="K304:L304"/>
    <mergeCell ref="K305:L305"/>
    <mergeCell ref="K306:L306"/>
    <mergeCell ref="K307:L307"/>
    <mergeCell ref="K308:L308"/>
    <mergeCell ref="K309:L309"/>
    <mergeCell ref="K310:L310"/>
    <mergeCell ref="K311:L311"/>
    <mergeCell ref="K312:L312"/>
    <mergeCell ref="K313:L313"/>
    <mergeCell ref="K314:L314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K324:L324"/>
    <mergeCell ref="K325:L325"/>
    <mergeCell ref="K326:L326"/>
    <mergeCell ref="K327:L327"/>
    <mergeCell ref="K328:L328"/>
    <mergeCell ref="K329:L329"/>
    <mergeCell ref="K330:L330"/>
    <mergeCell ref="K331:L331"/>
    <mergeCell ref="K332:L332"/>
    <mergeCell ref="K333:L333"/>
  </mergeCells>
  <conditionalFormatting sqref="M200">
    <cfRule type="cellIs" priority="2" operator="greaterThanOrEqual" aboveAverage="0" equalAverage="0" bottom="0" percent="0" rank="0" text="" dxfId="0">
      <formula>$H$201</formula>
    </cfRule>
    <cfRule type="cellIs" priority="3" operator="lessThan" aboveAverage="0" equalAverage="0" bottom="0" percent="0" rank="0" text="" dxfId="1">
      <formula>$H$201</formula>
    </cfRule>
  </conditionalFormatting>
  <conditionalFormatting sqref="M203">
    <cfRule type="cellIs" priority="4" operator="greaterThan" aboveAverage="0" equalAverage="0" bottom="0" percent="0" rank="0" text="" dxfId="2">
      <formula>$H$200-0.45</formula>
    </cfRule>
    <cfRule type="cellIs" priority="5" operator="lessThan" aboveAverage="0" equalAverage="0" bottom="0" percent="0" rank="0" text="" dxfId="3">
      <formula>$H$200-0.5</formula>
    </cfRule>
  </conditionalFormatting>
  <conditionalFormatting sqref="H199">
    <cfRule type="cellIs" priority="6" operator="lessThan" aboveAverage="0" equalAverage="0" bottom="0" percent="0" rank="0" text="" dxfId="4">
      <formula>#ref!</formula>
    </cfRule>
    <cfRule type="cellIs" priority="7" operator="greaterThan" aboveAverage="0" equalAverage="0" bottom="0" percent="0" rank="0" text="" dxfId="5">
      <formula>#ref!</formula>
    </cfRule>
  </conditionalFormatting>
  <conditionalFormatting sqref="J44">
    <cfRule type="cellIs" priority="8" operator="lessThan" aboveAverage="0" equalAverage="0" bottom="0" percent="0" rank="0" text="" dxfId="6">
      <formula>$H$44-2.05</formula>
    </cfRule>
    <cfRule type="cellIs" priority="9" operator="between" aboveAverage="0" equalAverage="0" bottom="0" percent="0" rank="0" text="" dxfId="7">
      <formula>$H$44+2</formula>
      <formula>$H$44-2</formula>
    </cfRule>
    <cfRule type="cellIs" priority="10" operator="greaterThan" aboveAverage="0" equalAverage="0" bottom="0" percent="0" rank="0" text="" dxfId="8">
      <formula>$H$44+2</formula>
    </cfRule>
  </conditionalFormatting>
  <conditionalFormatting sqref="I44">
    <cfRule type="cellIs" priority="11" operator="lessThanOrEqual" aboveAverage="0" equalAverage="0" bottom="0" percent="0" rank="0" text="" dxfId="9">
      <formula>$E$7-10.01</formula>
    </cfRule>
    <cfRule type="cellIs" priority="12" operator="between" aboveAverage="0" equalAverage="0" bottom="0" percent="0" rank="0" text="" dxfId="10">
      <formula>$E$7+0.001</formula>
      <formula>$E$7-10</formula>
    </cfRule>
    <cfRule type="cellIs" priority="13" operator="greaterThan" aboveAverage="0" equalAverage="0" bottom="0" percent="0" rank="0" text="" dxfId="11">
      <formula>$E$7-0.001</formula>
    </cfRule>
  </conditionalFormatting>
  <conditionalFormatting sqref="H44">
    <cfRule type="cellIs" priority="14" operator="between" aboveAverage="0" equalAverage="0" bottom="0" percent="0" rank="0" text="" dxfId="12">
      <formula>$J$44+2</formula>
      <formula>$J$44-2</formula>
    </cfRule>
    <cfRule type="cellIs" priority="15" operator="lessThan" aboveAverage="0" equalAverage="0" bottom="0" percent="0" rank="0" text="" dxfId="13">
      <formula>$J$44-2.05</formula>
    </cfRule>
    <cfRule type="cellIs" priority="16" operator="greaterThan" aboveAverage="0" equalAverage="0" bottom="0" percent="0" rank="0" text="" dxfId="14">
      <formula>$J$44+2</formula>
    </cfRule>
  </conditionalFormatting>
  <dataValidations count="9">
    <dataValidation allowBlank="true" errorStyle="stop" operator="between" promptTitle="Pos." showDropDown="false" showErrorMessage="true" showInputMessage="true" sqref="G48:G69 G72:G97 G100:G122 G125:G163" type="list">
      <formula1>$H$47:$J$47</formula1>
      <formula2>0</formula2>
    </dataValidation>
    <dataValidation allowBlank="true" errorStyle="stop" operator="between" promptTitle="Pos." showDropDown="false" showErrorMessage="true" showInputMessage="true" sqref="G166:G195" type="list">
      <formula1>"Zugw."</formula1>
      <formula2>0</formula2>
    </dataValidation>
    <dataValidation allowBlank="true" errorStyle="stop" operator="between" showDropDown="false" showErrorMessage="true" showInputMessage="false" sqref="D48:E69" type="list">
      <formula1>Ladung!$A$2:$A$49</formula1>
      <formula2>0</formula2>
    </dataValidation>
    <dataValidation allowBlank="true" errorStyle="stop" operator="between" showDropDown="false" showErrorMessage="true" showInputMessage="false" sqref="D72:E97" type="list">
      <formula1>Ladung!$A$2:$A$49</formula1>
      <formula2>0</formula2>
    </dataValidation>
    <dataValidation allowBlank="true" errorStyle="stop" operator="between" showDropDown="false" showErrorMessage="true" showInputMessage="false" sqref="D100:E122" type="list">
      <formula1>Ladung!$A$2:$A$49</formula1>
      <formula2>0</formula2>
    </dataValidation>
    <dataValidation allowBlank="true" errorStyle="stop" operator="between" showDropDown="false" showErrorMessage="true" showInputMessage="false" sqref="D192:E195" type="list">
      <formula1>Ladung!$A$2:$A$49</formula1>
      <formula2>0</formula2>
    </dataValidation>
    <dataValidation allowBlank="true" errorStyle="stop" operator="between" showDropDown="false" showErrorMessage="true" showInputMessage="false" sqref="D166:E169" type="list">
      <formula1>Ladung!$A$2:$A$49</formula1>
      <formula2>0</formula2>
    </dataValidation>
    <dataValidation allowBlank="true" errorStyle="stop" operator="between" showDropDown="false" showErrorMessage="true" showInputMessage="false" sqref="D125:E163" type="list">
      <formula1>Ladung!$A$2:$A$49</formula1>
      <formula2>0</formula2>
    </dataValidation>
    <dataValidation allowBlank="true" errorStyle="stop" operator="between" showDropDown="false" showErrorMessage="true" showInputMessage="false" sqref="D170:E191" type="list">
      <formula1>Ladung!$A$2:$A$54</formula1>
      <formula2>0</formula2>
    </dataValidation>
  </dataValidations>
  <printOptions headings="false" gridLines="false" gridLinesSet="true" horizontalCentered="false" verticalCentered="true"/>
  <pageMargins left="0.590277777777778" right="0.39375" top="0.590277777777778" bottom="0.196527777777778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0.6171875" defaultRowHeight="14.25" customHeight="true" zeroHeight="false" outlineLevelRow="0" outlineLevelCol="0"/>
  <sheetData>
    <row r="2" customFormat="false" ht="22.5" hidden="false" customHeight="true" outlineLevel="0" collapsed="false">
      <c r="A2" s="293" t="s">
        <v>107</v>
      </c>
      <c r="B2" s="293"/>
      <c r="C2" s="293"/>
      <c r="D2" s="293"/>
      <c r="E2" s="293"/>
      <c r="F2" s="293"/>
      <c r="G2" s="293"/>
      <c r="H2" s="293"/>
      <c r="I2" s="293"/>
    </row>
    <row r="3" customFormat="false" ht="23.25" hidden="false" customHeight="true" outlineLevel="0" collapsed="false">
      <c r="A3" s="293" t="s">
        <v>108</v>
      </c>
      <c r="B3" s="293"/>
      <c r="C3" s="293"/>
      <c r="D3" s="293"/>
      <c r="E3" s="293"/>
      <c r="F3" s="293"/>
      <c r="G3" s="293"/>
      <c r="H3" s="293"/>
      <c r="I3" s="293"/>
    </row>
    <row r="4" customFormat="false" ht="28.5" hidden="false" customHeight="true" outlineLevel="0" collapsed="false">
      <c r="A4" s="294" t="s">
        <v>109</v>
      </c>
      <c r="B4" s="294"/>
      <c r="C4" s="294"/>
      <c r="D4" s="294"/>
      <c r="E4" s="294"/>
      <c r="F4" s="294"/>
      <c r="G4" s="294"/>
      <c r="H4" s="294"/>
      <c r="I4" s="294"/>
    </row>
    <row r="6" customFormat="false" ht="14.25" hidden="false" customHeight="false" outlineLevel="0" collapsed="false">
      <c r="A6" s="293" t="s">
        <v>110</v>
      </c>
      <c r="B6" s="293"/>
      <c r="C6" s="293"/>
      <c r="D6" s="293"/>
      <c r="E6" s="293"/>
      <c r="F6" s="293"/>
      <c r="G6" s="293"/>
      <c r="H6" s="293"/>
      <c r="I6" s="293"/>
    </row>
  </sheetData>
  <mergeCells count="4">
    <mergeCell ref="A2:I2"/>
    <mergeCell ref="A3:I3"/>
    <mergeCell ref="A4:I4"/>
    <mergeCell ref="A6:I6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2020-01-13T12:00:43Z</dcterms:created>
  <dc:creator>Peter Seibold</dc:creator>
  <dc:description/>
  <dc:language>de-DE</dc:language>
  <cp:lastModifiedBy>Peter Seibold</cp:lastModifiedBy>
  <dcterms:modified xsi:type="dcterms:W3CDTF">2026-01-03T11:07:01Z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